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24226"/>
  <mc:AlternateContent xmlns:mc="http://schemas.openxmlformats.org/markup-compatibility/2006">
    <mc:Choice Requires="x15">
      <x15ac:absPath xmlns:x15ac="http://schemas.microsoft.com/office/spreadsheetml/2010/11/ac" url="C:\Users\dedinger\Desktop\CHP\"/>
    </mc:Choice>
  </mc:AlternateContent>
  <xr:revisionPtr revIDLastSave="0" documentId="13_ncr:1_{D30A903C-E0EB-4DD3-94AC-2959DB320C08}" xr6:coauthVersionLast="32" xr6:coauthVersionMax="32" xr10:uidLastSave="{00000000-0000-0000-0000-000000000000}"/>
  <bookViews>
    <workbookView xWindow="0" yWindow="1545" windowWidth="15360" windowHeight="8790" activeTab="2" xr2:uid="{00000000-000D-0000-FFFF-FFFF00000000}"/>
  </bookViews>
  <sheets>
    <sheet name="Instructions" sheetId="8" r:id="rId1"/>
    <sheet name="CHP Systems" sheetId="1" r:id="rId2"/>
    <sheet name="Communications &amp; General " sheetId="2" r:id="rId3"/>
    <sheet name="EDC Interconnection" sheetId="3" r:id="rId4"/>
    <sheet name="Monthly Gas Deliveries" sheetId="10" r:id="rId5"/>
    <sheet name="NGDC Costs &amp; Revenues" sheetId="5" r:id="rId6"/>
    <sheet name="Sheet1" sheetId="11" r:id="rId7"/>
  </sheets>
  <definedNames>
    <definedName name="_Hlk505329887" localSheetId="1">'CHP Systems'!$A$78</definedName>
  </definedNames>
  <calcPr calcId="179017"/>
</workbook>
</file>

<file path=xl/calcChain.xml><?xml version="1.0" encoding="utf-8"?>
<calcChain xmlns="http://schemas.openxmlformats.org/spreadsheetml/2006/main">
  <c r="B3" i="10" l="1"/>
  <c r="M41" i="10" l="1"/>
  <c r="L41" i="10"/>
  <c r="K41" i="10"/>
  <c r="J41" i="10"/>
  <c r="I41" i="10"/>
  <c r="H41" i="10"/>
  <c r="G41" i="10"/>
  <c r="F41" i="10"/>
  <c r="E41" i="10"/>
  <c r="D41" i="10"/>
  <c r="C41" i="10"/>
  <c r="B41" i="10"/>
  <c r="M39" i="10"/>
  <c r="L39" i="10"/>
  <c r="K39" i="10"/>
  <c r="J39" i="10"/>
  <c r="I39" i="10"/>
  <c r="H39" i="10"/>
  <c r="G39" i="10"/>
  <c r="F39" i="10"/>
  <c r="E39" i="10"/>
  <c r="D39" i="10"/>
  <c r="C39" i="10"/>
  <c r="B39" i="10"/>
  <c r="M37" i="10"/>
  <c r="L37" i="10"/>
  <c r="K37" i="10"/>
  <c r="J37" i="10"/>
  <c r="I37" i="10"/>
  <c r="H37" i="10"/>
  <c r="G37" i="10"/>
  <c r="F37" i="10"/>
  <c r="E37" i="10"/>
  <c r="D37" i="10"/>
  <c r="C37" i="10"/>
  <c r="B37" i="10"/>
  <c r="M35" i="10"/>
  <c r="L35" i="10"/>
  <c r="K35" i="10"/>
  <c r="J35" i="10"/>
  <c r="I35" i="10"/>
  <c r="H35" i="10"/>
  <c r="G35" i="10"/>
  <c r="F35" i="10"/>
  <c r="E35" i="10"/>
  <c r="D35" i="10"/>
  <c r="C35" i="10"/>
  <c r="B35" i="10"/>
  <c r="A39" i="10"/>
  <c r="A35" i="10"/>
  <c r="A31" i="10"/>
  <c r="A27" i="10"/>
  <c r="A23" i="10"/>
  <c r="A19" i="10"/>
  <c r="A15" i="10"/>
  <c r="A11" i="10"/>
  <c r="A7" i="10"/>
  <c r="A3" i="10"/>
  <c r="M33" i="10"/>
  <c r="L33" i="10"/>
  <c r="K33" i="10"/>
  <c r="J33" i="10"/>
  <c r="I33" i="10"/>
  <c r="H33" i="10"/>
  <c r="G33" i="10"/>
  <c r="F33" i="10"/>
  <c r="E33" i="10"/>
  <c r="D33" i="10"/>
  <c r="C33" i="10"/>
  <c r="B33" i="10"/>
  <c r="M31" i="10"/>
  <c r="L31" i="10"/>
  <c r="K31" i="10"/>
  <c r="J31" i="10"/>
  <c r="I31" i="10"/>
  <c r="H31" i="10"/>
  <c r="G31" i="10"/>
  <c r="F31" i="10"/>
  <c r="E31" i="10"/>
  <c r="D31" i="10"/>
  <c r="C31" i="10"/>
  <c r="B31" i="10"/>
  <c r="M29" i="10"/>
  <c r="L29" i="10"/>
  <c r="K29" i="10"/>
  <c r="J29" i="10"/>
  <c r="I29" i="10"/>
  <c r="H29" i="10"/>
  <c r="G29" i="10"/>
  <c r="F29" i="10"/>
  <c r="E29" i="10"/>
  <c r="D29" i="10"/>
  <c r="C29" i="10"/>
  <c r="B29" i="10"/>
  <c r="M27" i="10"/>
  <c r="L27" i="10"/>
  <c r="K27" i="10"/>
  <c r="J27" i="10"/>
  <c r="I27" i="10"/>
  <c r="H27" i="10"/>
  <c r="G27" i="10"/>
  <c r="F27" i="10"/>
  <c r="E27" i="10"/>
  <c r="D27" i="10"/>
  <c r="C27" i="10"/>
  <c r="B27" i="10"/>
  <c r="M25" i="10"/>
  <c r="L25" i="10"/>
  <c r="K25" i="10"/>
  <c r="J25" i="10"/>
  <c r="I25" i="10"/>
  <c r="H25" i="10"/>
  <c r="G25" i="10"/>
  <c r="F25" i="10"/>
  <c r="E25" i="10"/>
  <c r="D25" i="10"/>
  <c r="C25" i="10"/>
  <c r="B25" i="10"/>
  <c r="M23" i="10"/>
  <c r="L23" i="10"/>
  <c r="K23" i="10"/>
  <c r="J23" i="10"/>
  <c r="I23" i="10"/>
  <c r="H23" i="10"/>
  <c r="G23" i="10"/>
  <c r="F23" i="10"/>
  <c r="E23" i="10"/>
  <c r="D23" i="10"/>
  <c r="C23" i="10"/>
  <c r="B23" i="10"/>
  <c r="M21" i="10"/>
  <c r="L21" i="10"/>
  <c r="K21" i="10"/>
  <c r="J21" i="10"/>
  <c r="I21" i="10"/>
  <c r="H21" i="10"/>
  <c r="G21" i="10"/>
  <c r="F21" i="10"/>
  <c r="E21" i="10"/>
  <c r="D21" i="10"/>
  <c r="C21" i="10"/>
  <c r="B21" i="10"/>
  <c r="M19" i="10"/>
  <c r="L19" i="10"/>
  <c r="K19" i="10"/>
  <c r="J19" i="10"/>
  <c r="I19" i="10"/>
  <c r="H19" i="10"/>
  <c r="G19" i="10"/>
  <c r="F19" i="10"/>
  <c r="E19" i="10"/>
  <c r="D19" i="10"/>
  <c r="C19" i="10"/>
  <c r="B19" i="10"/>
  <c r="M17" i="10"/>
  <c r="L17" i="10"/>
  <c r="K17" i="10"/>
  <c r="J17" i="10"/>
  <c r="I17" i="10"/>
  <c r="H17" i="10"/>
  <c r="G17" i="10"/>
  <c r="F17" i="10"/>
  <c r="E17" i="10"/>
  <c r="D17" i="10"/>
  <c r="C17" i="10"/>
  <c r="B17" i="10"/>
  <c r="M15" i="10"/>
  <c r="L15" i="10"/>
  <c r="K15" i="10"/>
  <c r="J15" i="10"/>
  <c r="I15" i="10"/>
  <c r="H15" i="10"/>
  <c r="G15" i="10"/>
  <c r="F15" i="10"/>
  <c r="E15" i="10"/>
  <c r="D15" i="10"/>
  <c r="C15" i="10"/>
  <c r="B15" i="10"/>
  <c r="M13" i="10"/>
  <c r="L13" i="10"/>
  <c r="K13" i="10"/>
  <c r="J13" i="10"/>
  <c r="I13" i="10"/>
  <c r="H13" i="10"/>
  <c r="G13" i="10"/>
  <c r="F13" i="10"/>
  <c r="E13" i="10"/>
  <c r="D13" i="10"/>
  <c r="C13" i="10"/>
  <c r="B13" i="10"/>
  <c r="M11" i="10"/>
  <c r="L11" i="10"/>
  <c r="K11" i="10"/>
  <c r="J11" i="10"/>
  <c r="I11" i="10"/>
  <c r="H11" i="10"/>
  <c r="G11" i="10"/>
  <c r="F11" i="10"/>
  <c r="E11" i="10"/>
  <c r="D11" i="10"/>
  <c r="C11" i="10"/>
  <c r="B11" i="10"/>
  <c r="M9" i="10"/>
  <c r="L9" i="10"/>
  <c r="K9" i="10"/>
  <c r="J9" i="10"/>
  <c r="I9" i="10"/>
  <c r="H9" i="10"/>
  <c r="G9" i="10"/>
  <c r="F9" i="10"/>
  <c r="E9" i="10"/>
  <c r="D9" i="10"/>
  <c r="C9" i="10"/>
  <c r="B9" i="10"/>
  <c r="M7" i="10"/>
  <c r="L7" i="10"/>
  <c r="K7" i="10"/>
  <c r="J7" i="10"/>
  <c r="I7" i="10"/>
  <c r="H7" i="10"/>
  <c r="G7" i="10"/>
  <c r="F7" i="10"/>
  <c r="E7" i="10"/>
  <c r="D7" i="10"/>
  <c r="C7" i="10"/>
  <c r="B7" i="10"/>
  <c r="M5" i="10"/>
  <c r="L5" i="10"/>
  <c r="K5" i="10"/>
  <c r="J5" i="10"/>
  <c r="I5" i="10"/>
  <c r="H5" i="10"/>
  <c r="G5" i="10"/>
  <c r="F5" i="10"/>
  <c r="E5" i="10"/>
  <c r="D5" i="10"/>
  <c r="C5" i="10"/>
  <c r="B5" i="10"/>
  <c r="M3" i="10"/>
  <c r="L3" i="10"/>
  <c r="K3" i="10"/>
  <c r="J3" i="10"/>
  <c r="I3" i="10"/>
  <c r="H3" i="10"/>
  <c r="G3" i="10"/>
  <c r="F3" i="10"/>
  <c r="E3" i="10"/>
  <c r="D3" i="10"/>
  <c r="C3" i="10"/>
  <c r="A23" i="5" l="1"/>
  <c r="A18" i="5"/>
  <c r="A13" i="5"/>
  <c r="A8" i="5"/>
  <c r="A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Sweetser</author>
  </authors>
  <commentList>
    <comment ref="A19" authorId="0" shapeId="0" xr:uid="{B2CB5561-E8B9-41A9-8D92-D099792395E2}">
      <text>
        <r>
          <rPr>
            <b/>
            <sz val="9"/>
            <color indexed="81"/>
            <rFont val="Tahoma"/>
            <charset val="1"/>
          </rPr>
          <t>see dropdown menu</t>
        </r>
        <r>
          <rPr>
            <sz val="9"/>
            <color indexed="81"/>
            <rFont val="Tahoma"/>
            <charset val="1"/>
          </rPr>
          <t xml:space="preserve">
</t>
        </r>
      </text>
    </comment>
    <comment ref="A21" authorId="0" shapeId="0" xr:uid="{54B5C576-1C25-4879-ABD3-85805E9AFC1C}">
      <text>
        <r>
          <rPr>
            <b/>
            <sz val="9"/>
            <color indexed="81"/>
            <rFont val="Tahoma"/>
            <charset val="1"/>
          </rPr>
          <t>see dropdown menu</t>
        </r>
        <r>
          <rPr>
            <sz val="9"/>
            <color indexed="81"/>
            <rFont val="Tahoma"/>
            <charset val="1"/>
          </rPr>
          <t xml:space="preserve">
</t>
        </r>
      </text>
    </comment>
    <comment ref="A47" authorId="0" shapeId="0" xr:uid="{AA3CD06C-54C5-4BE7-B2CF-FC2468B511C2}">
      <text>
        <r>
          <rPr>
            <b/>
            <sz val="9"/>
            <color indexed="81"/>
            <rFont val="Tahoma"/>
            <charset val="1"/>
          </rPr>
          <t>see dropdown menu</t>
        </r>
        <r>
          <rPr>
            <sz val="9"/>
            <color indexed="81"/>
            <rFont val="Tahoma"/>
            <charset val="1"/>
          </rPr>
          <t xml:space="preserve">
</t>
        </r>
      </text>
    </comment>
    <comment ref="A49" authorId="0" shapeId="0" xr:uid="{C0D0694A-3B0B-43B0-B19F-1F9BDCD6C121}">
      <text>
        <r>
          <rPr>
            <b/>
            <sz val="9"/>
            <color indexed="81"/>
            <rFont val="Tahoma"/>
            <charset val="1"/>
          </rPr>
          <t>see dropdown menu</t>
        </r>
        <r>
          <rPr>
            <sz val="9"/>
            <color indexed="81"/>
            <rFont val="Tahoma"/>
            <charset val="1"/>
          </rPr>
          <t xml:space="preserve">
</t>
        </r>
      </text>
    </comment>
  </commentList>
</comments>
</file>

<file path=xl/sharedStrings.xml><?xml version="1.0" encoding="utf-8"?>
<sst xmlns="http://schemas.openxmlformats.org/spreadsheetml/2006/main" count="119" uniqueCount="98">
  <si>
    <t>Contact Person:</t>
  </si>
  <si>
    <t>E-mail:</t>
  </si>
  <si>
    <t>Phone:</t>
  </si>
  <si>
    <t>Title:</t>
  </si>
  <si>
    <t xml:space="preserve">Pennsylvania Public Utility Commission </t>
  </si>
  <si>
    <t>Reporting Period: July 1, 2018</t>
  </si>
  <si>
    <t>EDC/NGDC Name:</t>
  </si>
  <si>
    <t>Challenges for CHP Development</t>
  </si>
  <si>
    <t>Efforts to obtain information</t>
  </si>
  <si>
    <t>Tariffed Rate Class/Schedule(s)</t>
  </si>
  <si>
    <t>Biennial Combined Heat and Power (CHP) Report</t>
  </si>
  <si>
    <t>Nameplate Capacity (MW)</t>
  </si>
  <si>
    <t>Physical Address (Street, City, Zip)</t>
  </si>
  <si>
    <t>Please report MMCF natural gas delivered to CHP customer, on a monthly basis, for the  24-month period pre and post CHP deployment</t>
  </si>
  <si>
    <t>INSTRUCTIONS</t>
  </si>
  <si>
    <t>Communications and General CHP Information</t>
  </si>
  <si>
    <t xml:space="preserve">EDC Interconnection </t>
  </si>
  <si>
    <t>CHP System Characteristics</t>
  </si>
  <si>
    <t>MMCF Delivered</t>
  </si>
  <si>
    <t>NGDC Costs and Revenues</t>
  </si>
  <si>
    <t>400 Market St., Harrisburg, PA 17105</t>
  </si>
  <si>
    <t>Estimated Simple Payback Period (in years)</t>
  </si>
  <si>
    <t>Estimated Service Life of CHP System (years)</t>
  </si>
  <si>
    <t>Owner Name</t>
  </si>
  <si>
    <t>WORKSHEET NOTES AND SPECIAL INSTRUCTIONS</t>
  </si>
  <si>
    <t>If you have any questions concerning these report forms, please contact David Edinger at 717-787-3512 or dedinger@pa.gov</t>
  </si>
  <si>
    <t>Please report the terms and conditions for CHP interconnection.  At a minimum, please include:</t>
  </si>
  <si>
    <t xml:space="preserve">Communications &amp; Marketing Strategy </t>
  </si>
  <si>
    <t>Please describe your communications strategy and efforts to encourage CHP system development.</t>
  </si>
  <si>
    <t>Please identify and provide operational characteristics as well as energy-related costs, savings and benefits of all CHP systems within your service territory.</t>
  </si>
  <si>
    <r>
      <t xml:space="preserve">Estimated Incremental Annual Natural Gas Sales (MMCF) </t>
    </r>
    <r>
      <rPr>
        <b/>
        <i/>
        <sz val="10"/>
        <color rgb="FFFF0000"/>
        <rFont val="Arial"/>
        <family val="2"/>
      </rPr>
      <t>NGDCs only</t>
    </r>
  </si>
  <si>
    <r>
      <t xml:space="preserve">Estimated Incremental Annual Electricity Cost Savings ($) </t>
    </r>
    <r>
      <rPr>
        <b/>
        <i/>
        <sz val="10"/>
        <color rgb="FFFF0000"/>
        <rFont val="Arial"/>
        <family val="2"/>
      </rPr>
      <t>EDCs only</t>
    </r>
  </si>
  <si>
    <r>
      <t xml:space="preserve">Estimated Incremental Annual Energy Generation (MWh) </t>
    </r>
    <r>
      <rPr>
        <b/>
        <i/>
        <sz val="10"/>
        <color rgb="FFFF0000"/>
        <rFont val="Arial"/>
        <family val="2"/>
      </rPr>
      <t>EDCs only</t>
    </r>
  </si>
  <si>
    <t>Interconnected CHP Systems</t>
  </si>
  <si>
    <t>Upcoming/Potential CHP Systems</t>
  </si>
  <si>
    <t>a) EDCs must complete the CHP Systems worksheet, except where "NGDCs only" is noted, the Communications &amp; General worksheet and the EDC Interconnection worksheet.</t>
  </si>
  <si>
    <t>General Instructions</t>
  </si>
  <si>
    <t>CHP Systems Worksheet Instructions</t>
  </si>
  <si>
    <t>1) EDCs and NGDCs must enter information identifying each CHP system within their service territory.  Please create additional columns, as needed, to accommodate additional systems.</t>
  </si>
  <si>
    <r>
      <t xml:space="preserve">Estimated Incremental Annual Natural Gas Cost ($) </t>
    </r>
    <r>
      <rPr>
        <b/>
        <i/>
        <sz val="10"/>
        <color rgb="FFFF0000"/>
        <rFont val="Arial"/>
        <family val="2"/>
      </rPr>
      <t>NGDCs only</t>
    </r>
  </si>
  <si>
    <t>Date of Interconnection (Enter as MM/YYYY)</t>
  </si>
  <si>
    <t>Reliability Benefits</t>
  </si>
  <si>
    <t>b) NGDCs must complete the CHP Systems workheet, except where "EDCs only" is noted, the Communications &amp; General worksheet, Monthly Gas Deliveries worksheet and NGDC Costs &amp; Revenues worksheet.</t>
  </si>
  <si>
    <t>Statewide interconnection standards exist for resources up to 5 MW nameplate capacity.  Please detail any differences that apply to CHP systems above 5 MW.</t>
  </si>
  <si>
    <t>Please report any efforts to streamline interconnection submittal, review and approval procedures for projects exceeding 5 MW in nameplate capacity.</t>
  </si>
  <si>
    <t>For CHP systems above 5 MW in nameplate capacity, please identify potential challenges associated with applicable interconnection standards, and what, if any, efforts have been made to address these challenges.</t>
  </si>
  <si>
    <t>Please identify any CHP-specific interconnection charges or fees and the rationale for these charges/fees.</t>
  </si>
  <si>
    <t>Please discuss any riders and charges applicable to CHP systems including, but not limited to: standby service, backup service, scheduled maintenance service, and supplemental service rates/fees/charges.  Address the circumstances under which the riders and charges apply and the respective rates of each.</t>
  </si>
  <si>
    <t xml:space="preserve">Please explain any efforts and incentives to encourage CHP system owner/operators to schedule maintenance/planned outages during off-peak times of the year.  </t>
  </si>
  <si>
    <t>Please discuss if any standby charges, fees, etc. vary based on peak demand vs. off-peak times on the grid or if they vary based on planned vs. unplanned outages.</t>
  </si>
  <si>
    <t>Are you aware of any CHP projects that have ceased to move forward due to impending economic issues associated with the application of standby charges, fees, etc?  Please explain.</t>
  </si>
  <si>
    <t>Please provide any comments or information you wish to provide the Commission in relation to interconnection and/or the questions above.</t>
  </si>
  <si>
    <r>
      <t xml:space="preserve">Please identify and discuss if any </t>
    </r>
    <r>
      <rPr>
        <b/>
        <i/>
        <u/>
        <sz val="10"/>
        <rFont val="Arial"/>
        <family val="2"/>
      </rPr>
      <t>other</t>
    </r>
    <r>
      <rPr>
        <b/>
        <i/>
        <sz val="10"/>
        <rFont val="Arial"/>
        <family val="2"/>
      </rPr>
      <t xml:space="preserve"> charges, fees, rates, etc. that vary based on peak demand vs. off-peak times on the grid or if they vary based on planned vs. unplanned CHP outages.</t>
    </r>
  </si>
  <si>
    <t>3) For Reliability Benefits, please include specific benefits to critical customers, including, but not limited to, federal, state, and local government facilities, educational institutions, hospitals, nursing homes, retail and wholesale food suppliers, water and wastewater facilities/distributors.  Please include a quantified dollar amount for each benefit.</t>
  </si>
  <si>
    <t>2) NGDCs please note that for ease of reporting information in the Monthly Gas Deliveries and NGDC Costs &amp; Revenues worksheets the names of CHP companies and the dates for reporting gas deliveries will automatically be populated based on the information provided on the CHP Systems worksheet.</t>
  </si>
  <si>
    <t>System 1</t>
  </si>
  <si>
    <t>System 2</t>
  </si>
  <si>
    <t>System 3</t>
  </si>
  <si>
    <t>System 4</t>
  </si>
  <si>
    <t>System 5</t>
  </si>
  <si>
    <t>Customer Class (As defined by the utility)</t>
  </si>
  <si>
    <t>Please explain the methodology used to design each customer, demand, and energy tariffed rate.</t>
  </si>
  <si>
    <t>Please report any unrecovered capital costs incurred by the NGDC associated with interconnecting the CHP customer and the reason(s) for the unrecovered costs.</t>
  </si>
  <si>
    <t>1) All reported information must be submitted in the prescribed MS Excel format; do not send as PDF or MS Word documents.</t>
  </si>
  <si>
    <t>3) Due to issues of data confidentiality, these reports cannot be emailed to the Secretary's Bureau, although the documents must still be received in the electronic format specified.  The report must be filed with the Secretary's Bureau in electronic format, either as a Zip file, on a flash drive or on a CD such that they may be uploaded as MS Excel documents into confidential folders. Please provide a courtesy electronic copy to the Bureau of Technical Utility Services (see details below).</t>
  </si>
  <si>
    <r>
      <t xml:space="preserve">Disconnected CHP Systems </t>
    </r>
    <r>
      <rPr>
        <b/>
        <i/>
        <sz val="12"/>
        <color rgb="FFFF0000"/>
        <rFont val="Arial"/>
        <family val="2"/>
      </rPr>
      <t>(not required for 2018 report filing)</t>
    </r>
  </si>
  <si>
    <r>
      <t xml:space="preserve">2) Due to issues of data confidentiality a cover letter identifying the reported information as such is required. </t>
    </r>
    <r>
      <rPr>
        <b/>
        <i/>
        <sz val="10"/>
        <color rgb="FFFF0000"/>
        <rFont val="Arial"/>
        <family val="2"/>
      </rPr>
      <t>PLEASE NOTE: The Commission has added a footer, "CONFIDENTIAL AND PROPRIETARY" to all worksheets.  However, Microsoft Excel only allows headers and footers to be displayed in Page Layout view, Print Preview, and on printed pages (it will not display in Normal view or Page Break Preview view).</t>
    </r>
  </si>
  <si>
    <t>5) If you wish to eFile this report, please follow the instructions at https://www.puc.state.pa.us/efiling/default.aspx. eFiling permits consumers, utilities and attorneys to file certain documents with the Commission without filing paper copies as well as to receive documents from the Commission.</t>
  </si>
  <si>
    <t>6) All EDCs and NGDCs must complete and return this report (worksheets). If there are no historical, existing, planned or proposed CHP systems for the reporting period, please enter "0".</t>
  </si>
  <si>
    <r>
      <t xml:space="preserve">7) EDCs are required to report hourly electric load data for 24 months prior and 24 months post installation of CHP systems.  </t>
    </r>
    <r>
      <rPr>
        <b/>
        <u/>
        <sz val="10"/>
        <rFont val="Arial"/>
        <family val="2"/>
      </rPr>
      <t>Please report this information as an attachment, separately for each CHP system.</t>
    </r>
  </si>
  <si>
    <t>8) For data not known at the time of the report, do not leave data fields blank; please indicate by marking "Unknown".</t>
  </si>
  <si>
    <t>9) Please increase cell sizes, as necessary, to accommodate text.</t>
  </si>
  <si>
    <r>
      <t xml:space="preserve">Basic Operation    </t>
    </r>
    <r>
      <rPr>
        <i/>
        <sz val="10"/>
        <rFont val="Arial"/>
        <family val="2"/>
      </rPr>
      <t>(Describe useful thermal energy recovered including areas of thermal energy recovery and application of this energy.  Identify operation as load-following mode or other and any anticipated modulation.)</t>
    </r>
  </si>
  <si>
    <t>Prime mover type</t>
  </si>
  <si>
    <t>Thermal energy type</t>
  </si>
  <si>
    <t>Thermal energy capacity (MMBtu)</t>
  </si>
  <si>
    <t>Prime mover fuel</t>
  </si>
  <si>
    <t>Combustion Turbine</t>
  </si>
  <si>
    <t>Recoprocating Engine</t>
  </si>
  <si>
    <t>Microturbine</t>
  </si>
  <si>
    <t>Fuel Cell</t>
  </si>
  <si>
    <t>Steam Turbine</t>
  </si>
  <si>
    <t>Steam</t>
  </si>
  <si>
    <t>Hot Water</t>
  </si>
  <si>
    <t>Chilled Water</t>
  </si>
  <si>
    <t>Steam &amp; Hot Water</t>
  </si>
  <si>
    <t>Steam, Hot Water &amp; Chilled Water</t>
  </si>
  <si>
    <t>Steam &amp; Chilled Water</t>
  </si>
  <si>
    <t>Hot Water &amp; Chilled Water</t>
  </si>
  <si>
    <t>Estimated Annual CHP useful thermal energy MMBtu</t>
  </si>
  <si>
    <t>Prime mover capacity (MW)</t>
  </si>
  <si>
    <t>4) Add more columns, as needed, if there more CHP systems to be reported.</t>
  </si>
  <si>
    <r>
      <t xml:space="preserve">4) All reports are required to be filed no later than COB </t>
    </r>
    <r>
      <rPr>
        <b/>
        <i/>
        <sz val="10"/>
        <color rgb="FFFF0000"/>
        <rFont val="Arial"/>
        <family val="2"/>
      </rPr>
      <t>July 2, 2018</t>
    </r>
    <r>
      <rPr>
        <b/>
        <i/>
        <sz val="10"/>
        <rFont val="Arial"/>
        <family val="2"/>
      </rPr>
      <t>.</t>
    </r>
  </si>
  <si>
    <t>10) For the initial report, please report on systems as of May 31.  For subsequent reports, the reporting period will be June 1 to May 31 of 2 years later (For example: June 1, 2018 - May 31, 2020).</t>
  </si>
  <si>
    <t>Other: Specify (add row below)</t>
  </si>
  <si>
    <t>EDC Interconnection Fees/Charges</t>
  </si>
  <si>
    <t>Please describe the efforts taken by the distribution company to obtain the information for this report that does not currently reside with the EDC/NGDC</t>
  </si>
  <si>
    <t>Please discuss issues, challenges, or obstacles, that the EDC/NGDC may be aware of, encountered by CHP owners and/or contractors associated with CHP deployment during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</si>
</sst>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i/>
      <sz val="10"/>
      <name val="Arial"/>
      <family val="2"/>
    </font>
    <font>
      <sz val="8"/>
      <name val="Arial"/>
      <family val="2"/>
    </font>
    <font>
      <b/>
      <i/>
      <sz val="12"/>
      <name val="Arial"/>
      <family val="2"/>
    </font>
    <font>
      <sz val="12"/>
      <name val="Arial"/>
      <family val="2"/>
    </font>
    <font>
      <b/>
      <i/>
      <sz val="11"/>
      <name val="Arial"/>
      <family val="2"/>
    </font>
    <font>
      <sz val="10"/>
      <name val="Arial"/>
      <family val="2"/>
    </font>
    <font>
      <b/>
      <sz val="10"/>
      <color rgb="FFFF0000"/>
      <name val="Arial"/>
      <family val="2"/>
    </font>
    <font>
      <b/>
      <sz val="10"/>
      <name val="Arial"/>
      <family val="2"/>
    </font>
    <font>
      <b/>
      <i/>
      <sz val="14"/>
      <name val="Arial"/>
      <family val="2"/>
    </font>
    <font>
      <b/>
      <sz val="14"/>
      <name val="Arial"/>
      <family val="2"/>
    </font>
    <font>
      <sz val="11"/>
      <name val="Arial"/>
      <family val="2"/>
    </font>
    <font>
      <i/>
      <sz val="10"/>
      <name val="Arial"/>
      <family val="2"/>
    </font>
    <font>
      <b/>
      <i/>
      <sz val="10"/>
      <color rgb="FFFF0000"/>
      <name val="Arial"/>
      <family val="2"/>
    </font>
    <font>
      <b/>
      <u/>
      <sz val="10"/>
      <name val="Arial"/>
      <family val="2"/>
    </font>
    <font>
      <b/>
      <i/>
      <u/>
      <sz val="10"/>
      <name val="Arial"/>
      <family val="2"/>
    </font>
    <font>
      <b/>
      <i/>
      <sz val="12"/>
      <color rgb="FFFF0000"/>
      <name val="Arial"/>
      <family val="2"/>
    </font>
    <font>
      <b/>
      <sz val="9"/>
      <color indexed="81"/>
      <name val="Tahoma"/>
      <charset val="1"/>
    </font>
    <font>
      <sz val="9"/>
      <color indexed="81"/>
      <name val="Tahoma"/>
      <charset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206">
    <xf numFmtId="0" fontId="0" fillId="0" borderId="0" xfId="0"/>
    <xf numFmtId="0" fontId="1" fillId="0" borderId="0" xfId="0" applyFont="1"/>
    <xf numFmtId="0" fontId="1" fillId="0" borderId="0" xfId="0" applyFont="1" applyFill="1"/>
    <xf numFmtId="0" fontId="4" fillId="0" borderId="0" xfId="0" applyFont="1"/>
    <xf numFmtId="0" fontId="1" fillId="0" borderId="0" xfId="0" applyFont="1" applyAlignment="1">
      <alignment vertical="center"/>
    </xf>
    <xf numFmtId="0" fontId="0" fillId="0" borderId="0" xfId="0" applyFill="1" applyBorder="1"/>
    <xf numFmtId="0" fontId="1" fillId="0" borderId="1" xfId="0" applyFont="1" applyFill="1" applyBorder="1" applyAlignment="1">
      <alignment horizontal="center" vertical="center" wrapText="1"/>
    </xf>
    <xf numFmtId="0" fontId="6" fillId="0" borderId="1" xfId="0" applyFont="1" applyFill="1" applyBorder="1"/>
    <xf numFmtId="0" fontId="0" fillId="0" borderId="0" xfId="0"/>
    <xf numFmtId="0" fontId="0" fillId="0" borderId="0" xfId="0"/>
    <xf numFmtId="0" fontId="0" fillId="0" borderId="0" xfId="0" applyFill="1"/>
    <xf numFmtId="0" fontId="8" fillId="0" borderId="1" xfId="0" applyFont="1" applyFill="1" applyBorder="1" applyAlignment="1">
      <alignment horizontal="center"/>
    </xf>
    <xf numFmtId="0" fontId="8" fillId="0" borderId="11" xfId="0" applyFont="1" applyFill="1" applyBorder="1" applyAlignment="1">
      <alignment horizontal="center"/>
    </xf>
    <xf numFmtId="0" fontId="8" fillId="0" borderId="13" xfId="0" applyFont="1" applyFill="1" applyBorder="1" applyAlignment="1">
      <alignment horizontal="center"/>
    </xf>
    <xf numFmtId="0" fontId="3" fillId="0" borderId="0" xfId="0" applyFont="1" applyFill="1" applyBorder="1" applyAlignment="1">
      <alignment horizontal="left"/>
    </xf>
    <xf numFmtId="0" fontId="1" fillId="0" borderId="1" xfId="0" applyFont="1" applyFill="1" applyBorder="1" applyAlignment="1">
      <alignment horizontal="center" vertical="center"/>
    </xf>
    <xf numFmtId="0" fontId="0" fillId="0" borderId="0" xfId="0"/>
    <xf numFmtId="0" fontId="11" fillId="0" borderId="0" xfId="0" applyFont="1" applyFill="1" applyBorder="1"/>
    <xf numFmtId="0" fontId="11" fillId="0" borderId="0" xfId="0" applyFont="1"/>
    <xf numFmtId="0" fontId="11" fillId="0" borderId="0" xfId="0" applyFont="1" applyFill="1" applyBorder="1" applyAlignment="1">
      <alignment horizontal="center" vertical="center" wrapText="1"/>
    </xf>
    <xf numFmtId="0" fontId="0" fillId="0" borderId="0" xfId="0"/>
    <xf numFmtId="0" fontId="1" fillId="0" borderId="32" xfId="0" applyFont="1" applyFill="1" applyBorder="1" applyAlignment="1">
      <alignment horizontal="left" vertical="center" wrapText="1"/>
    </xf>
    <xf numFmtId="0" fontId="6" fillId="0" borderId="0" xfId="0" applyFont="1"/>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Border="1" applyAlignment="1">
      <alignment horizontal="left"/>
    </xf>
    <xf numFmtId="0" fontId="1" fillId="0" borderId="10"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xf numFmtId="0" fontId="1" fillId="0" borderId="12"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0" fillId="0" borderId="0" xfId="0"/>
    <xf numFmtId="17" fontId="8" fillId="2" borderId="4" xfId="0" applyNumberFormat="1" applyFont="1" applyFill="1" applyBorder="1" applyAlignment="1">
      <alignment horizontal="center"/>
    </xf>
    <xf numFmtId="17" fontId="8" fillId="2" borderId="8" xfId="0" applyNumberFormat="1" applyFont="1" applyFill="1" applyBorder="1" applyAlignment="1">
      <alignment horizontal="center"/>
    </xf>
    <xf numFmtId="0" fontId="8" fillId="0" borderId="14" xfId="0" applyFont="1" applyFill="1" applyBorder="1" applyAlignment="1">
      <alignment horizontal="center"/>
    </xf>
    <xf numFmtId="17" fontId="8" fillId="2" borderId="8" xfId="0" applyNumberFormat="1" applyFont="1" applyFill="1" applyBorder="1" applyAlignment="1">
      <alignment horizontal="center" wrapText="1"/>
    </xf>
    <xf numFmtId="17" fontId="6" fillId="0" borderId="1" xfId="0" applyNumberFormat="1" applyFont="1" applyFill="1" applyBorder="1" applyAlignment="1">
      <alignment horizontal="center" vertical="center" wrapText="1"/>
    </xf>
    <xf numFmtId="17" fontId="6" fillId="0" borderId="11" xfId="0" applyNumberFormat="1" applyFont="1" applyFill="1" applyBorder="1" applyAlignment="1">
      <alignment horizontal="center" vertical="center" wrapText="1"/>
    </xf>
    <xf numFmtId="0" fontId="0" fillId="0" borderId="0" xfId="0"/>
    <xf numFmtId="0" fontId="0" fillId="0" borderId="0" xfId="0" applyFill="1" applyBorder="1" applyAlignment="1">
      <alignment vertical="top"/>
    </xf>
    <xf numFmtId="0" fontId="1" fillId="0" borderId="0" xfId="0" applyFont="1" applyFill="1" applyBorder="1" applyAlignment="1"/>
    <xf numFmtId="0" fontId="5" fillId="0" borderId="0" xfId="0" applyFont="1" applyFill="1" applyBorder="1" applyAlignment="1">
      <alignment wrapText="1"/>
    </xf>
    <xf numFmtId="0" fontId="0" fillId="0" borderId="0" xfId="0"/>
    <xf numFmtId="0" fontId="0" fillId="0" borderId="0" xfId="0"/>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wrapText="1"/>
    </xf>
    <xf numFmtId="0" fontId="7" fillId="2" borderId="1" xfId="0" applyFont="1" applyFill="1" applyBorder="1" applyAlignment="1">
      <alignment horizontal="center"/>
    </xf>
    <xf numFmtId="0" fontId="6" fillId="2" borderId="1" xfId="0" applyFont="1" applyFill="1" applyBorder="1"/>
    <xf numFmtId="0" fontId="6" fillId="2" borderId="11" xfId="0" applyFont="1" applyFill="1" applyBorder="1"/>
    <xf numFmtId="0" fontId="6" fillId="2" borderId="3" xfId="0" applyFont="1" applyFill="1" applyBorder="1"/>
    <xf numFmtId="0" fontId="7" fillId="2" borderId="3" xfId="0" applyFont="1" applyFill="1" applyBorder="1" applyAlignment="1">
      <alignment horizontal="center"/>
    </xf>
    <xf numFmtId="0" fontId="7" fillId="2" borderId="38" xfId="0" applyFont="1" applyFill="1" applyBorder="1" applyAlignment="1">
      <alignment horizontal="center"/>
    </xf>
    <xf numFmtId="0" fontId="0" fillId="0" borderId="0" xfId="0"/>
    <xf numFmtId="0" fontId="0" fillId="0" borderId="0" xfId="0"/>
    <xf numFmtId="0" fontId="1" fillId="0" borderId="10" xfId="0" applyFont="1" applyFill="1" applyBorder="1" applyAlignment="1">
      <alignment horizontal="left" vertical="center" wrapText="1" indent="2"/>
    </xf>
    <xf numFmtId="17" fontId="13" fillId="0" borderId="1" xfId="0" applyNumberFormat="1" applyFont="1" applyFill="1" applyBorder="1" applyAlignment="1">
      <alignment horizontal="center" vertical="center" wrapText="1"/>
    </xf>
    <xf numFmtId="0" fontId="6" fillId="0" borderId="0" xfId="0" applyFont="1" applyAlignment="1"/>
    <xf numFmtId="0" fontId="6" fillId="0" borderId="0" xfId="0" applyFont="1"/>
    <xf numFmtId="0" fontId="1" fillId="3" borderId="39"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0" borderId="0" xfId="0" applyFont="1" applyAlignment="1">
      <alignment wrapText="1"/>
    </xf>
    <xf numFmtId="0" fontId="6" fillId="0" borderId="0" xfId="0" applyFont="1" applyAlignment="1">
      <alignment horizontal="left" indent="1"/>
    </xf>
    <xf numFmtId="0" fontId="1" fillId="0" borderId="0" xfId="0" applyFont="1" applyAlignment="1">
      <alignment horizontal="left" wrapText="1"/>
    </xf>
    <xf numFmtId="0" fontId="1" fillId="0" borderId="0" xfId="0" applyFont="1"/>
    <xf numFmtId="0" fontId="6" fillId="0" borderId="0" xfId="0" applyFont="1" applyFill="1" applyBorder="1"/>
    <xf numFmtId="0" fontId="0" fillId="0" borderId="0" xfId="0"/>
    <xf numFmtId="0" fontId="3" fillId="0" borderId="0" xfId="0" applyFont="1" applyFill="1" applyBorder="1" applyAlignment="1">
      <alignment horizontal="center"/>
    </xf>
    <xf numFmtId="0" fontId="14" fillId="0" borderId="0" xfId="0" applyFont="1"/>
    <xf numFmtId="0" fontId="6" fillId="0" borderId="0" xfId="0" applyFont="1" applyAlignment="1">
      <alignment wrapText="1"/>
    </xf>
    <xf numFmtId="0" fontId="6" fillId="0" borderId="0" xfId="0" applyFont="1" applyFill="1" applyBorder="1" applyAlignment="1">
      <alignment wrapText="1"/>
    </xf>
    <xf numFmtId="0" fontId="8" fillId="0" borderId="0" xfId="0" applyFont="1"/>
    <xf numFmtId="0" fontId="0" fillId="0" borderId="0" xfId="0" applyBorder="1"/>
    <xf numFmtId="0" fontId="5" fillId="0" borderId="0" xfId="0" applyFont="1"/>
    <xf numFmtId="0" fontId="5" fillId="0" borderId="0" xfId="0" applyFont="1" applyFill="1" applyBorder="1"/>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3" fillId="0" borderId="0" xfId="0" applyFont="1" applyAlignment="1">
      <alignment horizontal="center" vertical="center"/>
    </xf>
    <xf numFmtId="0" fontId="5" fillId="0" borderId="0" xfId="0" applyFont="1" applyFill="1" applyBorder="1" applyAlignment="1">
      <alignment horizontal="center" wrapText="1"/>
    </xf>
    <xf numFmtId="0" fontId="9" fillId="0" borderId="0" xfId="0" applyFont="1" applyFill="1" applyAlignment="1">
      <alignment horizontal="center"/>
    </xf>
    <xf numFmtId="0" fontId="1" fillId="0" borderId="0" xfId="0" applyFont="1" applyFill="1" applyBorder="1"/>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xf>
    <xf numFmtId="0" fontId="1" fillId="0" borderId="1"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1" fillId="0" borderId="10" xfId="0" applyFont="1" applyFill="1" applyBorder="1" applyAlignment="1">
      <alignment horizontal="center" wrapText="1"/>
    </xf>
    <xf numFmtId="0" fontId="1" fillId="0" borderId="1" xfId="0" applyFont="1" applyFill="1" applyBorder="1" applyAlignment="1">
      <alignment horizontal="center" wrapText="1"/>
    </xf>
    <xf numFmtId="0" fontId="1" fillId="0" borderId="11" xfId="0" applyFont="1" applyFill="1" applyBorder="1" applyAlignment="1">
      <alignment horizontal="center" wrapText="1"/>
    </xf>
    <xf numFmtId="0" fontId="1" fillId="2" borderId="40" xfId="0" applyFont="1" applyFill="1" applyBorder="1" applyAlignment="1">
      <alignment horizontal="left"/>
    </xf>
    <xf numFmtId="0" fontId="1" fillId="2" borderId="2" xfId="0" applyFont="1" applyFill="1" applyBorder="1" applyAlignment="1">
      <alignment horizontal="left"/>
    </xf>
    <xf numFmtId="0" fontId="1" fillId="2" borderId="41" xfId="0" applyFont="1" applyFill="1" applyBorder="1" applyAlignment="1">
      <alignment horizontal="left"/>
    </xf>
    <xf numFmtId="0" fontId="9" fillId="0" borderId="4" xfId="0" applyFont="1" applyFill="1" applyBorder="1" applyAlignment="1">
      <alignment horizontal="center" vertical="center"/>
    </xf>
    <xf numFmtId="0" fontId="5" fillId="2" borderId="3" xfId="0" applyFont="1" applyFill="1" applyBorder="1" applyAlignment="1">
      <alignment horizontal="center"/>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1" fillId="2" borderId="40" xfId="0" applyFont="1" applyFill="1" applyBorder="1" applyAlignment="1">
      <alignment horizontal="left" wrapText="1"/>
    </xf>
    <xf numFmtId="0" fontId="1" fillId="2" borderId="2" xfId="0" applyFont="1" applyFill="1" applyBorder="1" applyAlignment="1">
      <alignment horizontal="left" wrapText="1"/>
    </xf>
    <xf numFmtId="0" fontId="1" fillId="2" borderId="41" xfId="0" applyFont="1" applyFill="1" applyBorder="1" applyAlignment="1">
      <alignment horizontal="left" wrapText="1"/>
    </xf>
    <xf numFmtId="0" fontId="1" fillId="0" borderId="21" xfId="0" applyFont="1" applyFill="1" applyBorder="1" applyAlignment="1">
      <alignment horizontal="left" vertical="center"/>
    </xf>
    <xf numFmtId="0" fontId="1" fillId="0" borderId="5" xfId="0" applyFont="1" applyFill="1" applyBorder="1" applyAlignment="1">
      <alignment horizontal="left" vertical="center"/>
    </xf>
    <xf numFmtId="0" fontId="1" fillId="0" borderId="33" xfId="0" applyFont="1" applyFill="1" applyBorder="1" applyAlignment="1">
      <alignment horizontal="left" vertical="center"/>
    </xf>
    <xf numFmtId="0" fontId="1" fillId="0" borderId="22" xfId="0" applyFont="1" applyFill="1" applyBorder="1" applyAlignment="1">
      <alignment horizontal="left" vertical="center"/>
    </xf>
    <xf numFmtId="0" fontId="1" fillId="0" borderId="0" xfId="0" applyFont="1" applyFill="1" applyBorder="1" applyAlignment="1">
      <alignment horizontal="left" vertical="center"/>
    </xf>
    <xf numFmtId="0" fontId="1" fillId="0" borderId="29" xfId="0" applyFont="1" applyFill="1" applyBorder="1" applyAlignment="1">
      <alignment horizontal="left" vertical="center"/>
    </xf>
    <xf numFmtId="0" fontId="1" fillId="0" borderId="23" xfId="0" applyFont="1" applyFill="1" applyBorder="1" applyAlignment="1">
      <alignment horizontal="left" vertical="center"/>
    </xf>
    <xf numFmtId="0" fontId="1" fillId="0" borderId="6" xfId="0" applyFont="1" applyFill="1" applyBorder="1" applyAlignment="1">
      <alignment horizontal="left" vertical="center"/>
    </xf>
    <xf numFmtId="0" fontId="1" fillId="0" borderId="31" xfId="0" applyFont="1" applyFill="1" applyBorder="1" applyAlignment="1">
      <alignment horizontal="left" vertical="center"/>
    </xf>
    <xf numFmtId="0" fontId="1" fillId="2" borderId="40" xfId="0" applyFont="1" applyFill="1" applyBorder="1" applyAlignment="1">
      <alignment wrapText="1"/>
    </xf>
    <xf numFmtId="0" fontId="1" fillId="2" borderId="2" xfId="0" applyFont="1" applyFill="1" applyBorder="1" applyAlignment="1">
      <alignment wrapText="1"/>
    </xf>
    <xf numFmtId="0" fontId="1" fillId="2" borderId="41" xfId="0" applyFont="1" applyFill="1" applyBorder="1" applyAlignment="1">
      <alignment wrapText="1"/>
    </xf>
    <xf numFmtId="0" fontId="1" fillId="0" borderId="21" xfId="0" applyFont="1" applyFill="1" applyBorder="1" applyAlignment="1">
      <alignment horizontal="left" vertical="top"/>
    </xf>
    <xf numFmtId="0" fontId="1" fillId="0" borderId="5" xfId="0" applyFont="1" applyFill="1" applyBorder="1" applyAlignment="1">
      <alignment horizontal="left" vertical="top"/>
    </xf>
    <xf numFmtId="0" fontId="1" fillId="0" borderId="33" xfId="0" applyFont="1" applyFill="1" applyBorder="1" applyAlignment="1">
      <alignment horizontal="left" vertical="top"/>
    </xf>
    <xf numFmtId="0" fontId="1" fillId="0" borderId="22"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23" xfId="0" applyFont="1" applyFill="1" applyBorder="1" applyAlignment="1">
      <alignment horizontal="left" vertical="top"/>
    </xf>
    <xf numFmtId="0" fontId="1" fillId="0" borderId="6" xfId="0" applyFont="1" applyFill="1" applyBorder="1" applyAlignment="1">
      <alignment horizontal="left" vertical="top"/>
    </xf>
    <xf numFmtId="0" fontId="1" fillId="0" borderId="31" xfId="0" applyFont="1" applyFill="1" applyBorder="1" applyAlignment="1">
      <alignment horizontal="left" vertical="top"/>
    </xf>
    <xf numFmtId="0" fontId="1" fillId="0" borderId="2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2" borderId="10" xfId="0" applyFont="1" applyFill="1" applyBorder="1" applyAlignment="1">
      <alignment horizontal="left" wrapText="1"/>
    </xf>
    <xf numFmtId="0" fontId="1" fillId="2" borderId="1" xfId="0" applyFont="1" applyFill="1" applyBorder="1" applyAlignment="1">
      <alignment horizontal="left" wrapText="1"/>
    </xf>
    <xf numFmtId="0" fontId="1" fillId="2" borderId="3" xfId="0" applyFont="1" applyFill="1" applyBorder="1" applyAlignment="1">
      <alignment horizontal="left" wrapText="1"/>
    </xf>
    <xf numFmtId="0" fontId="1" fillId="2" borderId="38" xfId="0" applyFont="1" applyFill="1" applyBorder="1" applyAlignment="1">
      <alignment horizontal="left" wrapText="1"/>
    </xf>
    <xf numFmtId="0" fontId="1" fillId="0" borderId="24" xfId="0" applyFont="1" applyFill="1" applyBorder="1" applyAlignment="1">
      <alignment horizontal="left" vertical="top"/>
    </xf>
    <xf numFmtId="0" fontId="1" fillId="0" borderId="36" xfId="0" applyFont="1" applyFill="1" applyBorder="1" applyAlignment="1">
      <alignment horizontal="left" vertical="top"/>
    </xf>
    <xf numFmtId="0" fontId="1" fillId="0" borderId="37" xfId="0" applyFont="1" applyFill="1" applyBorder="1" applyAlignment="1">
      <alignment horizontal="left" vertical="top"/>
    </xf>
    <xf numFmtId="0" fontId="1" fillId="2" borderId="32"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0" fillId="0" borderId="0" xfId="0" applyFont="1" applyAlignment="1">
      <alignment horizontal="center"/>
    </xf>
    <xf numFmtId="0" fontId="1" fillId="0" borderId="34"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36" xfId="0" applyFont="1" applyFill="1" applyBorder="1" applyAlignment="1">
      <alignment horizontal="center" vertical="center"/>
    </xf>
    <xf numFmtId="0" fontId="1" fillId="0" borderId="25" xfId="0" applyFont="1" applyFill="1" applyBorder="1" applyAlignment="1">
      <alignment horizontal="center" vertical="center" wrapText="1"/>
    </xf>
    <xf numFmtId="0" fontId="6" fillId="0" borderId="16" xfId="0" applyFont="1" applyFill="1" applyBorder="1" applyAlignment="1">
      <alignment horizontal="left" vertical="top"/>
    </xf>
    <xf numFmtId="0" fontId="6" fillId="0" borderId="0" xfId="0" applyFont="1" applyFill="1" applyBorder="1" applyAlignment="1">
      <alignment horizontal="left" vertical="top"/>
    </xf>
    <xf numFmtId="0" fontId="6" fillId="0" borderId="29" xfId="0" applyFont="1" applyFill="1" applyBorder="1" applyAlignment="1">
      <alignment horizontal="left" vertical="top"/>
    </xf>
    <xf numFmtId="0" fontId="6" fillId="0" borderId="17" xfId="0" applyFont="1" applyFill="1" applyBorder="1" applyAlignment="1">
      <alignment horizontal="left" vertical="top"/>
    </xf>
    <xf numFmtId="0" fontId="6" fillId="0" borderId="6" xfId="0" applyFont="1" applyFill="1" applyBorder="1" applyAlignment="1">
      <alignment horizontal="left" vertical="top"/>
    </xf>
    <xf numFmtId="0" fontId="6" fillId="0" borderId="31" xfId="0" applyFont="1" applyFill="1" applyBorder="1" applyAlignment="1">
      <alignment horizontal="left" vertical="top"/>
    </xf>
    <xf numFmtId="0" fontId="1" fillId="0" borderId="28"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6" fillId="0" borderId="15" xfId="0" applyFont="1" applyFill="1" applyBorder="1" applyAlignment="1">
      <alignment horizontal="left" vertical="top"/>
    </xf>
    <xf numFmtId="0" fontId="6" fillId="0" borderId="5" xfId="0" applyFont="1" applyFill="1" applyBorder="1" applyAlignment="1">
      <alignment horizontal="left" vertical="top"/>
    </xf>
    <xf numFmtId="0" fontId="6" fillId="0" borderId="33" xfId="0" applyFont="1" applyFill="1" applyBorder="1" applyAlignment="1">
      <alignment horizontal="left" vertical="top"/>
    </xf>
    <xf numFmtId="0" fontId="5" fillId="0" borderId="6" xfId="0" applyFont="1" applyFill="1" applyBorder="1" applyAlignment="1">
      <alignment horizontal="center" vertical="center" wrapText="1"/>
    </xf>
    <xf numFmtId="0" fontId="1" fillId="0" borderId="34" xfId="0" applyFont="1" applyFill="1" applyBorder="1" applyAlignment="1">
      <alignment horizontal="left" vertical="center" wrapText="1"/>
    </xf>
    <xf numFmtId="0" fontId="6" fillId="0" borderId="35" xfId="0" applyFont="1" applyFill="1" applyBorder="1" applyAlignment="1">
      <alignment horizontal="left" vertical="top"/>
    </xf>
    <xf numFmtId="0" fontId="6" fillId="0" borderId="36" xfId="0" applyFont="1" applyFill="1" applyBorder="1" applyAlignment="1">
      <alignment horizontal="left" vertical="top"/>
    </xf>
    <xf numFmtId="0" fontId="6" fillId="0" borderId="37" xfId="0" applyFont="1" applyFill="1" applyBorder="1" applyAlignment="1">
      <alignment horizontal="left" vertical="top"/>
    </xf>
  </cellXfs>
  <cellStyles count="1">
    <cellStyle name="Normal" xfId="0" builtinId="0"/>
  </cellStyles>
  <dxfs count="10">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s>
  <tableStyles count="0" defaultTableStyle="TableStyleMedium9" defaultPivotStyle="PivotStyleLight16"/>
  <colors>
    <mruColors>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51DAF-B088-48AD-B651-05F607AAE03E}">
  <dimension ref="A1:W29"/>
  <sheetViews>
    <sheetView zoomScaleNormal="100" zoomScaleSheetLayoutView="100" workbookViewId="0">
      <selection activeCell="A20" sqref="A20:W20"/>
    </sheetView>
  </sheetViews>
  <sheetFormatPr defaultRowHeight="12.75" x14ac:dyDescent="0.2"/>
  <sheetData>
    <row r="1" spans="1:23" ht="15" x14ac:dyDescent="0.2">
      <c r="A1" s="81" t="s">
        <v>14</v>
      </c>
      <c r="B1" s="81"/>
      <c r="C1" s="81"/>
      <c r="D1" s="81"/>
      <c r="E1" s="81"/>
      <c r="F1" s="81"/>
      <c r="G1" s="81"/>
      <c r="H1" s="81"/>
      <c r="I1" s="81"/>
      <c r="J1" s="81"/>
      <c r="K1" s="81"/>
      <c r="L1" s="81"/>
      <c r="M1" s="81"/>
      <c r="N1" s="81"/>
      <c r="O1" s="81"/>
      <c r="P1" s="81"/>
      <c r="Q1" s="81"/>
      <c r="R1" s="81"/>
      <c r="S1" s="81"/>
      <c r="T1" s="81"/>
      <c r="U1" s="81"/>
      <c r="V1" s="81"/>
      <c r="W1" s="81"/>
    </row>
    <row r="2" spans="1:23" s="16" customFormat="1" x14ac:dyDescent="0.2">
      <c r="A2" s="80"/>
      <c r="B2" s="80"/>
      <c r="C2" s="80"/>
      <c r="D2" s="80"/>
      <c r="E2" s="80"/>
      <c r="F2" s="80"/>
      <c r="G2" s="80"/>
      <c r="H2" s="80"/>
      <c r="I2" s="80"/>
      <c r="J2" s="80"/>
      <c r="K2" s="80"/>
      <c r="L2" s="80"/>
      <c r="M2" s="80"/>
      <c r="N2" s="80"/>
      <c r="O2" s="80"/>
      <c r="P2" s="80"/>
      <c r="Q2" s="80"/>
      <c r="R2" s="80"/>
      <c r="S2" s="80"/>
      <c r="T2" s="80"/>
      <c r="U2" s="80"/>
      <c r="V2" s="80"/>
      <c r="W2" s="80"/>
    </row>
    <row r="3" spans="1:23" x14ac:dyDescent="0.2">
      <c r="A3" s="85" t="s">
        <v>24</v>
      </c>
      <c r="B3" s="85"/>
      <c r="C3" s="85"/>
      <c r="D3" s="85"/>
      <c r="E3" s="85"/>
      <c r="F3" s="85"/>
      <c r="G3" s="85"/>
      <c r="H3" s="85"/>
      <c r="I3" s="85"/>
      <c r="J3" s="85"/>
      <c r="K3" s="85"/>
      <c r="L3" s="85"/>
      <c r="M3" s="85"/>
      <c r="N3" s="85"/>
      <c r="O3" s="85"/>
      <c r="P3" s="85"/>
      <c r="Q3" s="85"/>
      <c r="R3" s="85"/>
      <c r="S3" s="85"/>
      <c r="T3" s="85"/>
      <c r="U3" s="85"/>
      <c r="V3" s="85"/>
      <c r="W3" s="85"/>
    </row>
    <row r="4" spans="1:23" s="16" customFormat="1" x14ac:dyDescent="0.2">
      <c r="A4" s="82" t="s">
        <v>36</v>
      </c>
      <c r="B4" s="82"/>
      <c r="C4" s="82"/>
      <c r="D4" s="82"/>
      <c r="E4" s="82"/>
      <c r="F4" s="82"/>
      <c r="G4" s="82"/>
      <c r="H4" s="82"/>
      <c r="I4" s="82"/>
      <c r="J4" s="82"/>
      <c r="K4" s="82"/>
      <c r="L4" s="82"/>
      <c r="M4" s="82"/>
      <c r="N4" s="82"/>
      <c r="O4" s="82"/>
      <c r="P4" s="82"/>
      <c r="Q4" s="82"/>
      <c r="R4" s="82"/>
      <c r="S4" s="82"/>
      <c r="T4" s="82"/>
      <c r="U4" s="82"/>
      <c r="V4" s="82"/>
      <c r="W4" s="82"/>
    </row>
    <row r="5" spans="1:23" s="49" customFormat="1" x14ac:dyDescent="0.2">
      <c r="A5" s="78" t="s">
        <v>63</v>
      </c>
      <c r="B5" s="78"/>
      <c r="C5" s="78"/>
      <c r="D5" s="78"/>
      <c r="E5" s="78"/>
      <c r="F5" s="78"/>
      <c r="G5" s="78"/>
      <c r="H5" s="78"/>
      <c r="I5" s="78"/>
      <c r="J5" s="78"/>
      <c r="K5" s="78"/>
      <c r="L5" s="78"/>
      <c r="M5" s="78"/>
      <c r="N5" s="78"/>
      <c r="O5" s="78"/>
      <c r="P5" s="78"/>
      <c r="Q5" s="78"/>
      <c r="R5" s="78"/>
      <c r="S5" s="78"/>
      <c r="T5" s="78"/>
      <c r="U5" s="78"/>
      <c r="V5" s="78"/>
      <c r="W5" s="78"/>
    </row>
    <row r="6" spans="1:23" s="49" customFormat="1" ht="26.25" customHeight="1" x14ac:dyDescent="0.2">
      <c r="A6" s="75" t="s">
        <v>66</v>
      </c>
      <c r="B6" s="75"/>
      <c r="C6" s="75"/>
      <c r="D6" s="75"/>
      <c r="E6" s="75"/>
      <c r="F6" s="75"/>
      <c r="G6" s="75"/>
      <c r="H6" s="75"/>
      <c r="I6" s="75"/>
      <c r="J6" s="75"/>
      <c r="K6" s="75"/>
      <c r="L6" s="75"/>
      <c r="M6" s="75"/>
      <c r="N6" s="75"/>
      <c r="O6" s="75"/>
      <c r="P6" s="75"/>
      <c r="Q6" s="75"/>
      <c r="R6" s="75"/>
      <c r="S6" s="75"/>
      <c r="T6" s="75"/>
      <c r="U6" s="75"/>
      <c r="V6" s="75"/>
      <c r="W6" s="75"/>
    </row>
    <row r="7" spans="1:23" s="49" customFormat="1" ht="12.75" customHeight="1" x14ac:dyDescent="0.2">
      <c r="A7" s="77" t="s">
        <v>64</v>
      </c>
      <c r="B7" s="77"/>
      <c r="C7" s="77"/>
      <c r="D7" s="77"/>
      <c r="E7" s="77"/>
      <c r="F7" s="77"/>
      <c r="G7" s="77"/>
      <c r="H7" s="77"/>
      <c r="I7" s="77"/>
      <c r="J7" s="77"/>
      <c r="K7" s="77"/>
      <c r="L7" s="77"/>
      <c r="M7" s="77"/>
      <c r="N7" s="77"/>
      <c r="O7" s="77"/>
      <c r="P7" s="77"/>
      <c r="Q7" s="77"/>
      <c r="R7" s="77"/>
      <c r="S7" s="77"/>
      <c r="T7" s="77"/>
      <c r="U7" s="77"/>
      <c r="V7" s="77"/>
      <c r="W7" s="77"/>
    </row>
    <row r="8" spans="1:23" s="50" customFormat="1" x14ac:dyDescent="0.2">
      <c r="A8" s="77"/>
      <c r="B8" s="77"/>
      <c r="C8" s="77"/>
      <c r="D8" s="77"/>
      <c r="E8" s="77"/>
      <c r="F8" s="77"/>
      <c r="G8" s="77"/>
      <c r="H8" s="77"/>
      <c r="I8" s="77"/>
      <c r="J8" s="77"/>
      <c r="K8" s="77"/>
      <c r="L8" s="77"/>
      <c r="M8" s="77"/>
      <c r="N8" s="77"/>
      <c r="O8" s="77"/>
      <c r="P8" s="77"/>
      <c r="Q8" s="77"/>
      <c r="R8" s="77"/>
      <c r="S8" s="77"/>
      <c r="T8" s="77"/>
      <c r="U8" s="77"/>
      <c r="V8" s="77"/>
      <c r="W8" s="77"/>
    </row>
    <row r="9" spans="1:23" s="16" customFormat="1" x14ac:dyDescent="0.2">
      <c r="A9" s="78" t="s">
        <v>92</v>
      </c>
      <c r="B9" s="78"/>
      <c r="C9" s="78"/>
      <c r="D9" s="78"/>
      <c r="E9" s="78"/>
      <c r="F9" s="78"/>
      <c r="G9" s="78"/>
      <c r="H9" s="78"/>
      <c r="I9" s="78"/>
      <c r="J9" s="78"/>
      <c r="K9" s="78"/>
      <c r="L9" s="78"/>
      <c r="M9" s="78"/>
      <c r="N9" s="78"/>
      <c r="O9" s="78"/>
      <c r="P9" s="78"/>
      <c r="Q9" s="78"/>
      <c r="R9" s="78"/>
      <c r="S9" s="78"/>
      <c r="T9" s="78"/>
      <c r="U9" s="78"/>
      <c r="V9" s="78"/>
      <c r="W9" s="78"/>
    </row>
    <row r="10" spans="1:23" s="60" customFormat="1" ht="25.5" customHeight="1" x14ac:dyDescent="0.2">
      <c r="A10" s="77" t="s">
        <v>67</v>
      </c>
      <c r="B10" s="77"/>
      <c r="C10" s="77"/>
      <c r="D10" s="77"/>
      <c r="E10" s="77"/>
      <c r="F10" s="77"/>
      <c r="G10" s="77"/>
      <c r="H10" s="77"/>
      <c r="I10" s="77"/>
      <c r="J10" s="77"/>
      <c r="K10" s="77"/>
      <c r="L10" s="77"/>
      <c r="M10" s="77"/>
      <c r="N10" s="77"/>
      <c r="O10" s="77"/>
      <c r="P10" s="77"/>
      <c r="Q10" s="77"/>
      <c r="R10" s="77"/>
      <c r="S10" s="77"/>
      <c r="T10" s="77"/>
      <c r="U10" s="77"/>
      <c r="V10" s="77"/>
      <c r="W10" s="77"/>
    </row>
    <row r="11" spans="1:23" s="16" customFormat="1" x14ac:dyDescent="0.2">
      <c r="A11" s="65" t="s">
        <v>68</v>
      </c>
      <c r="B11" s="65"/>
      <c r="C11" s="65"/>
      <c r="D11" s="65"/>
      <c r="E11" s="65"/>
      <c r="F11" s="65"/>
      <c r="G11" s="65"/>
      <c r="H11" s="65"/>
      <c r="I11" s="65"/>
      <c r="J11" s="65"/>
      <c r="K11" s="65"/>
      <c r="L11" s="65"/>
      <c r="M11" s="65"/>
      <c r="N11" s="65"/>
      <c r="O11" s="65"/>
      <c r="P11" s="65"/>
      <c r="Q11" s="65"/>
      <c r="R11" s="65"/>
      <c r="S11" s="65"/>
      <c r="T11" s="65"/>
      <c r="U11" s="65"/>
      <c r="V11" s="65"/>
      <c r="W11" s="65"/>
    </row>
    <row r="12" spans="1:23" s="20" customFormat="1" x14ac:dyDescent="0.2">
      <c r="A12" s="76" t="s">
        <v>35</v>
      </c>
      <c r="B12" s="76"/>
      <c r="C12" s="76"/>
      <c r="D12" s="76"/>
      <c r="E12" s="76"/>
      <c r="F12" s="76"/>
      <c r="G12" s="76"/>
      <c r="H12" s="76"/>
      <c r="I12" s="76"/>
      <c r="J12" s="76"/>
      <c r="K12" s="76"/>
      <c r="L12" s="76"/>
      <c r="M12" s="76"/>
      <c r="N12" s="76"/>
      <c r="O12" s="76"/>
      <c r="P12" s="76"/>
      <c r="Q12" s="76"/>
      <c r="R12" s="76"/>
      <c r="S12" s="76"/>
      <c r="T12" s="76"/>
      <c r="U12" s="76"/>
      <c r="V12" s="76"/>
      <c r="W12" s="76"/>
    </row>
    <row r="13" spans="1:23" s="20" customFormat="1" x14ac:dyDescent="0.2">
      <c r="A13" s="76" t="s">
        <v>42</v>
      </c>
      <c r="B13" s="76"/>
      <c r="C13" s="76"/>
      <c r="D13" s="76"/>
      <c r="E13" s="76"/>
      <c r="F13" s="76"/>
      <c r="G13" s="76"/>
      <c r="H13" s="76"/>
      <c r="I13" s="76"/>
      <c r="J13" s="76"/>
      <c r="K13" s="76"/>
      <c r="L13" s="76"/>
      <c r="M13" s="76"/>
      <c r="N13" s="76"/>
      <c r="O13" s="76"/>
      <c r="P13" s="76"/>
      <c r="Q13" s="76"/>
      <c r="R13" s="76"/>
      <c r="S13" s="76"/>
      <c r="T13" s="76"/>
      <c r="U13" s="76"/>
      <c r="V13" s="76"/>
      <c r="W13" s="76"/>
    </row>
    <row r="14" spans="1:23" x14ac:dyDescent="0.2">
      <c r="A14" s="83" t="s">
        <v>69</v>
      </c>
      <c r="B14" s="83"/>
      <c r="C14" s="83"/>
      <c r="D14" s="83"/>
      <c r="E14" s="83"/>
      <c r="F14" s="83"/>
      <c r="G14" s="83"/>
      <c r="H14" s="83"/>
      <c r="I14" s="83"/>
      <c r="J14" s="83"/>
      <c r="K14" s="83"/>
      <c r="L14" s="83"/>
      <c r="M14" s="83"/>
      <c r="N14" s="83"/>
      <c r="O14" s="83"/>
      <c r="P14" s="83"/>
      <c r="Q14" s="83"/>
      <c r="R14" s="83"/>
      <c r="S14" s="83"/>
      <c r="T14" s="83"/>
      <c r="U14" s="83"/>
      <c r="V14" s="83"/>
      <c r="W14" s="83"/>
    </row>
    <row r="15" spans="1:23" s="20" customFormat="1" x14ac:dyDescent="0.2">
      <c r="A15" s="65" t="s">
        <v>70</v>
      </c>
      <c r="B15" s="65"/>
      <c r="C15" s="65"/>
      <c r="D15" s="65"/>
      <c r="E15" s="65"/>
      <c r="F15" s="65"/>
      <c r="G15" s="65"/>
      <c r="H15" s="65"/>
      <c r="I15" s="65"/>
      <c r="J15" s="65"/>
      <c r="K15" s="65"/>
      <c r="L15" s="65"/>
      <c r="M15" s="65"/>
      <c r="N15" s="65"/>
      <c r="O15" s="65"/>
      <c r="P15" s="65"/>
      <c r="Q15" s="65"/>
      <c r="R15" s="65"/>
      <c r="S15" s="65"/>
      <c r="T15" s="65"/>
      <c r="U15" s="65"/>
      <c r="V15" s="65"/>
      <c r="W15" s="65"/>
    </row>
    <row r="16" spans="1:23" s="16" customFormat="1" x14ac:dyDescent="0.2">
      <c r="A16" s="65" t="s">
        <v>71</v>
      </c>
      <c r="B16" s="65"/>
      <c r="C16" s="65"/>
      <c r="D16" s="65"/>
      <c r="E16" s="65"/>
      <c r="F16" s="65"/>
      <c r="G16" s="65"/>
      <c r="H16" s="65"/>
      <c r="I16" s="65"/>
      <c r="J16" s="65"/>
      <c r="K16" s="65"/>
      <c r="L16" s="65"/>
      <c r="M16" s="65"/>
      <c r="N16" s="65"/>
      <c r="O16" s="65"/>
      <c r="P16" s="65"/>
      <c r="Q16" s="65"/>
      <c r="R16" s="65"/>
      <c r="S16" s="65"/>
      <c r="T16" s="65"/>
      <c r="U16" s="65"/>
      <c r="V16" s="65"/>
      <c r="W16" s="65"/>
    </row>
    <row r="17" spans="1:23" s="16" customFormat="1" x14ac:dyDescent="0.2">
      <c r="A17" s="64" t="s">
        <v>93</v>
      </c>
      <c r="B17" s="64"/>
      <c r="C17" s="64"/>
      <c r="D17" s="64"/>
      <c r="E17" s="64"/>
      <c r="F17" s="64"/>
      <c r="G17" s="64"/>
      <c r="H17" s="64"/>
      <c r="I17" s="64"/>
      <c r="J17" s="64"/>
      <c r="K17" s="64"/>
      <c r="L17" s="64"/>
      <c r="M17" s="64"/>
      <c r="N17" s="64"/>
      <c r="O17" s="64"/>
      <c r="P17" s="64"/>
      <c r="Q17" s="64"/>
      <c r="R17" s="64"/>
      <c r="S17" s="64"/>
      <c r="T17" s="64"/>
      <c r="U17" s="64"/>
      <c r="V17" s="64"/>
      <c r="W17" s="64"/>
    </row>
    <row r="18" spans="1:23" x14ac:dyDescent="0.2">
      <c r="A18" s="82" t="s">
        <v>37</v>
      </c>
      <c r="B18" s="82"/>
      <c r="C18" s="82"/>
      <c r="D18" s="82"/>
      <c r="E18" s="82"/>
      <c r="F18" s="82"/>
      <c r="G18" s="82"/>
      <c r="H18" s="82"/>
      <c r="I18" s="82"/>
      <c r="J18" s="82"/>
      <c r="K18" s="82"/>
      <c r="L18" s="82"/>
      <c r="M18" s="82"/>
      <c r="N18" s="82"/>
      <c r="O18" s="82"/>
      <c r="P18" s="82"/>
      <c r="Q18" s="82"/>
      <c r="R18" s="82"/>
      <c r="S18" s="82"/>
      <c r="T18" s="82"/>
      <c r="U18" s="82"/>
      <c r="V18" s="82"/>
      <c r="W18" s="82"/>
    </row>
    <row r="19" spans="1:23" s="20" customFormat="1" x14ac:dyDescent="0.2">
      <c r="A19" s="65" t="s">
        <v>38</v>
      </c>
      <c r="B19" s="65"/>
      <c r="C19" s="65"/>
      <c r="D19" s="65"/>
      <c r="E19" s="65"/>
      <c r="F19" s="65"/>
      <c r="G19" s="65"/>
      <c r="H19" s="65"/>
      <c r="I19" s="65"/>
      <c r="J19" s="65"/>
      <c r="K19" s="65"/>
      <c r="L19" s="65"/>
      <c r="M19" s="65"/>
      <c r="N19" s="65"/>
      <c r="O19" s="65"/>
      <c r="P19" s="65"/>
      <c r="Q19" s="65"/>
      <c r="R19" s="65"/>
      <c r="S19" s="65"/>
      <c r="T19" s="65"/>
      <c r="U19" s="65"/>
      <c r="V19" s="65"/>
      <c r="W19" s="65"/>
    </row>
    <row r="20" spans="1:23" s="45" customFormat="1" ht="27" customHeight="1" x14ac:dyDescent="0.2">
      <c r="A20" s="84" t="s">
        <v>54</v>
      </c>
      <c r="B20" s="84"/>
      <c r="C20" s="84"/>
      <c r="D20" s="84"/>
      <c r="E20" s="84"/>
      <c r="F20" s="84"/>
      <c r="G20" s="84"/>
      <c r="H20" s="84"/>
      <c r="I20" s="84"/>
      <c r="J20" s="84"/>
      <c r="K20" s="84"/>
      <c r="L20" s="84"/>
      <c r="M20" s="84"/>
      <c r="N20" s="84"/>
      <c r="O20" s="84"/>
      <c r="P20" s="84"/>
      <c r="Q20" s="84"/>
      <c r="R20" s="84"/>
      <c r="S20" s="84"/>
      <c r="T20" s="84"/>
      <c r="U20" s="84"/>
      <c r="V20" s="84"/>
      <c r="W20" s="84"/>
    </row>
    <row r="21" spans="1:23" s="16" customFormat="1" ht="25.5" customHeight="1" x14ac:dyDescent="0.2">
      <c r="A21" s="83" t="s">
        <v>53</v>
      </c>
      <c r="B21" s="83"/>
      <c r="C21" s="83"/>
      <c r="D21" s="83"/>
      <c r="E21" s="83"/>
      <c r="F21" s="83"/>
      <c r="G21" s="83"/>
      <c r="H21" s="83"/>
      <c r="I21" s="83"/>
      <c r="J21" s="83"/>
      <c r="K21" s="83"/>
      <c r="L21" s="83"/>
      <c r="M21" s="83"/>
      <c r="N21" s="83"/>
      <c r="O21" s="83"/>
      <c r="P21" s="83"/>
      <c r="Q21" s="83"/>
      <c r="R21" s="83"/>
      <c r="S21" s="83"/>
      <c r="T21" s="83"/>
      <c r="U21" s="83"/>
      <c r="V21" s="83"/>
      <c r="W21" s="83"/>
    </row>
    <row r="22" spans="1:23" x14ac:dyDescent="0.2">
      <c r="A22" s="79" t="s">
        <v>91</v>
      </c>
      <c r="B22" s="79"/>
      <c r="C22" s="79"/>
      <c r="D22" s="79"/>
      <c r="E22" s="79"/>
      <c r="F22" s="79"/>
      <c r="G22" s="79"/>
      <c r="H22" s="79"/>
      <c r="I22" s="79"/>
      <c r="J22" s="79"/>
      <c r="K22" s="79"/>
      <c r="L22" s="79"/>
      <c r="M22" s="79"/>
      <c r="N22" s="79"/>
      <c r="O22" s="79"/>
      <c r="P22" s="79"/>
      <c r="Q22" s="79"/>
      <c r="R22" s="79"/>
      <c r="S22" s="79"/>
      <c r="T22" s="79"/>
      <c r="U22" s="79"/>
      <c r="V22" s="79"/>
      <c r="W22" s="79"/>
    </row>
    <row r="23" spans="1:23" x14ac:dyDescent="0.2">
      <c r="A23" s="80"/>
      <c r="B23" s="80"/>
      <c r="C23" s="80"/>
      <c r="D23" s="80"/>
      <c r="E23" s="80"/>
      <c r="F23" s="80"/>
      <c r="G23" s="80"/>
      <c r="H23" s="80"/>
      <c r="I23" s="80"/>
      <c r="J23" s="80"/>
      <c r="K23" s="80"/>
      <c r="L23" s="80"/>
      <c r="M23" s="80"/>
      <c r="N23" s="80"/>
      <c r="O23" s="80"/>
      <c r="P23" s="80"/>
      <c r="Q23" s="80"/>
      <c r="R23" s="80"/>
      <c r="S23" s="80"/>
      <c r="T23" s="80"/>
      <c r="U23" s="80"/>
      <c r="V23" s="80"/>
      <c r="W23" s="80"/>
    </row>
    <row r="24" spans="1:23" s="16" customFormat="1" ht="13.5" thickBot="1" x14ac:dyDescent="0.25">
      <c r="A24" s="64"/>
      <c r="B24" s="64"/>
      <c r="C24" s="64"/>
      <c r="D24" s="64"/>
      <c r="E24" s="64"/>
      <c r="F24" s="64"/>
      <c r="G24" s="64"/>
      <c r="H24" s="64"/>
      <c r="I24" s="64"/>
      <c r="J24" s="64"/>
      <c r="K24" s="64"/>
      <c r="L24" s="64"/>
      <c r="M24" s="64"/>
      <c r="N24" s="64"/>
      <c r="O24" s="64"/>
      <c r="P24" s="64"/>
      <c r="Q24" s="64"/>
      <c r="R24" s="64"/>
      <c r="S24" s="64"/>
      <c r="T24" s="64"/>
      <c r="U24" s="64"/>
      <c r="V24" s="64"/>
      <c r="W24" s="64"/>
    </row>
    <row r="25" spans="1:23" s="16" customFormat="1" x14ac:dyDescent="0.2">
      <c r="A25" s="66" t="s">
        <v>25</v>
      </c>
      <c r="B25" s="67"/>
      <c r="C25" s="67"/>
      <c r="D25" s="67"/>
      <c r="E25" s="67"/>
      <c r="F25" s="67"/>
      <c r="G25" s="67"/>
      <c r="H25" s="67"/>
      <c r="I25" s="67"/>
      <c r="J25" s="67"/>
      <c r="K25" s="67"/>
      <c r="L25" s="67"/>
      <c r="M25" s="68"/>
    </row>
    <row r="26" spans="1:23" x14ac:dyDescent="0.2">
      <c r="A26" s="69"/>
      <c r="B26" s="70"/>
      <c r="C26" s="70"/>
      <c r="D26" s="70"/>
      <c r="E26" s="70"/>
      <c r="F26" s="70"/>
      <c r="G26" s="70"/>
      <c r="H26" s="70"/>
      <c r="I26" s="70"/>
      <c r="J26" s="70"/>
      <c r="K26" s="70"/>
      <c r="L26" s="70"/>
      <c r="M26" s="71"/>
    </row>
    <row r="27" spans="1:23" x14ac:dyDescent="0.2">
      <c r="A27" s="69"/>
      <c r="B27" s="70"/>
      <c r="C27" s="70"/>
      <c r="D27" s="70"/>
      <c r="E27" s="70"/>
      <c r="F27" s="70"/>
      <c r="G27" s="70"/>
      <c r="H27" s="70"/>
      <c r="I27" s="70"/>
      <c r="J27" s="70"/>
      <c r="K27" s="70"/>
      <c r="L27" s="70"/>
      <c r="M27" s="71"/>
    </row>
    <row r="28" spans="1:23" ht="13.5" thickBot="1" x14ac:dyDescent="0.25">
      <c r="A28" s="72"/>
      <c r="B28" s="73"/>
      <c r="C28" s="73"/>
      <c r="D28" s="73"/>
      <c r="E28" s="73"/>
      <c r="F28" s="73"/>
      <c r="G28" s="73"/>
      <c r="H28" s="73"/>
      <c r="I28" s="73"/>
      <c r="J28" s="73"/>
      <c r="K28" s="73"/>
      <c r="L28" s="73"/>
      <c r="M28" s="74"/>
    </row>
    <row r="29" spans="1:23" x14ac:dyDescent="0.2">
      <c r="A29" s="22"/>
      <c r="B29" s="16"/>
      <c r="C29" s="16"/>
      <c r="D29" s="16"/>
      <c r="E29" s="16"/>
      <c r="F29" s="16"/>
    </row>
  </sheetData>
  <mergeCells count="24">
    <mergeCell ref="A5:W5"/>
    <mergeCell ref="A16:W16"/>
    <mergeCell ref="A22:W22"/>
    <mergeCell ref="A23:W23"/>
    <mergeCell ref="A1:W1"/>
    <mergeCell ref="A18:W18"/>
    <mergeCell ref="A21:W21"/>
    <mergeCell ref="A20:W20"/>
    <mergeCell ref="A2:W2"/>
    <mergeCell ref="A17:W17"/>
    <mergeCell ref="A14:W14"/>
    <mergeCell ref="A3:W3"/>
    <mergeCell ref="A4:W4"/>
    <mergeCell ref="A9:W9"/>
    <mergeCell ref="A11:W11"/>
    <mergeCell ref="A24:W24"/>
    <mergeCell ref="A19:W19"/>
    <mergeCell ref="A25:M28"/>
    <mergeCell ref="A6:W6"/>
    <mergeCell ref="A12:W12"/>
    <mergeCell ref="A13:W13"/>
    <mergeCell ref="A15:W15"/>
    <mergeCell ref="A7:W8"/>
    <mergeCell ref="A10:W10"/>
  </mergeCells>
  <pageMargins left="0.7" right="0.7" top="0.75" bottom="0.75" header="0.3" footer="0.3"/>
  <pageSetup scale="59" orientation="landscape" r:id="rId1"/>
  <headerFooter>
    <oddFooter>&amp;CCONFIDENTIAL AND PROPRIETARY</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Q71"/>
  <sheetViews>
    <sheetView topLeftCell="A28" zoomScaleNormal="100" zoomScaleSheetLayoutView="100" workbookViewId="0">
      <selection activeCell="A30" sqref="A30"/>
    </sheetView>
  </sheetViews>
  <sheetFormatPr defaultRowHeight="12.75" x14ac:dyDescent="0.2"/>
  <cols>
    <col min="1" max="1" width="42.28515625" customWidth="1"/>
    <col min="2" max="6" width="37.7109375" customWidth="1"/>
    <col min="7" max="9" width="30.7109375" customWidth="1"/>
  </cols>
  <sheetData>
    <row r="1" spans="1:17" ht="15" x14ac:dyDescent="0.2">
      <c r="A1" s="103" t="s">
        <v>4</v>
      </c>
      <c r="B1" s="103"/>
      <c r="C1" s="103"/>
      <c r="D1" s="103"/>
      <c r="E1" s="103"/>
      <c r="F1" s="103"/>
      <c r="G1" s="3"/>
    </row>
    <row r="2" spans="1:17" ht="15" x14ac:dyDescent="0.2">
      <c r="A2" s="103" t="s">
        <v>10</v>
      </c>
      <c r="B2" s="103"/>
      <c r="C2" s="103"/>
      <c r="D2" s="103"/>
      <c r="E2" s="103"/>
      <c r="F2" s="103"/>
      <c r="G2" s="3"/>
    </row>
    <row r="3" spans="1:17" ht="15" x14ac:dyDescent="0.2">
      <c r="A3" s="103" t="s">
        <v>5</v>
      </c>
      <c r="B3" s="103"/>
      <c r="C3" s="103"/>
      <c r="D3" s="103"/>
      <c r="E3" s="103"/>
      <c r="F3" s="103"/>
      <c r="G3" s="3"/>
    </row>
    <row r="4" spans="1:17" ht="14.25" x14ac:dyDescent="0.2">
      <c r="A4" s="87" t="s">
        <v>6</v>
      </c>
      <c r="B4" s="87"/>
      <c r="C4" s="87"/>
      <c r="D4" s="87"/>
      <c r="E4" s="87"/>
      <c r="F4" s="87"/>
    </row>
    <row r="5" spans="1:17" ht="14.25" x14ac:dyDescent="0.2">
      <c r="A5" s="88" t="s">
        <v>0</v>
      </c>
      <c r="B5" s="88"/>
      <c r="C5" s="88"/>
      <c r="D5" s="88"/>
      <c r="E5" s="88"/>
      <c r="F5" s="88"/>
    </row>
    <row r="6" spans="1:17" ht="14.25" x14ac:dyDescent="0.2">
      <c r="A6" s="88" t="s">
        <v>3</v>
      </c>
      <c r="B6" s="88"/>
      <c r="C6" s="88"/>
      <c r="D6" s="88"/>
      <c r="E6" s="88"/>
      <c r="F6" s="88"/>
    </row>
    <row r="7" spans="1:17" ht="14.25" x14ac:dyDescent="0.2">
      <c r="A7" s="88" t="s">
        <v>1</v>
      </c>
      <c r="B7" s="88"/>
      <c r="C7" s="88"/>
      <c r="D7" s="88"/>
      <c r="E7" s="88"/>
      <c r="F7" s="88"/>
    </row>
    <row r="8" spans="1:17" ht="14.25" x14ac:dyDescent="0.2">
      <c r="A8" s="88" t="s">
        <v>2</v>
      </c>
      <c r="B8" s="88"/>
      <c r="C8" s="88"/>
      <c r="D8" s="88"/>
      <c r="E8" s="88"/>
      <c r="F8" s="88"/>
    </row>
    <row r="9" spans="1:17" x14ac:dyDescent="0.2">
      <c r="A9" s="106"/>
      <c r="B9" s="106"/>
      <c r="C9" s="106"/>
      <c r="D9" s="106"/>
      <c r="E9" s="106"/>
      <c r="F9" s="106"/>
    </row>
    <row r="10" spans="1:17" ht="18.75" x14ac:dyDescent="0.3">
      <c r="A10" s="105" t="s">
        <v>17</v>
      </c>
      <c r="B10" s="105"/>
      <c r="C10" s="105"/>
      <c r="D10" s="105"/>
      <c r="E10" s="105"/>
      <c r="F10" s="105"/>
    </row>
    <row r="11" spans="1:17" ht="15" thickBot="1" x14ac:dyDescent="0.25">
      <c r="A11" s="104" t="s">
        <v>29</v>
      </c>
      <c r="B11" s="104"/>
      <c r="C11" s="104"/>
      <c r="D11" s="104"/>
      <c r="E11" s="104"/>
      <c r="F11" s="104"/>
      <c r="G11" s="4"/>
      <c r="H11" s="4"/>
      <c r="I11" s="4"/>
      <c r="J11" s="4"/>
      <c r="K11" s="4"/>
      <c r="L11" s="4"/>
      <c r="M11" s="4"/>
      <c r="N11" s="4"/>
      <c r="O11" s="4"/>
      <c r="P11" s="4"/>
      <c r="Q11" s="4"/>
    </row>
    <row r="12" spans="1:17" ht="15" x14ac:dyDescent="0.2">
      <c r="A12" s="89" t="s">
        <v>33</v>
      </c>
      <c r="B12" s="90"/>
      <c r="C12" s="90"/>
      <c r="D12" s="90"/>
      <c r="E12" s="90"/>
      <c r="F12" s="91"/>
      <c r="G12" s="5"/>
      <c r="H12" s="5"/>
      <c r="I12" s="5"/>
    </row>
    <row r="13" spans="1:17" s="18" customFormat="1" ht="30" customHeight="1" x14ac:dyDescent="0.2">
      <c r="A13" s="27" t="s">
        <v>23</v>
      </c>
      <c r="B13" s="15" t="s">
        <v>55</v>
      </c>
      <c r="C13" s="15" t="s">
        <v>56</v>
      </c>
      <c r="D13" s="15" t="s">
        <v>57</v>
      </c>
      <c r="E13" s="15" t="s">
        <v>58</v>
      </c>
      <c r="F13" s="15" t="s">
        <v>59</v>
      </c>
      <c r="G13" s="17"/>
      <c r="H13" s="17"/>
      <c r="I13" s="17"/>
    </row>
    <row r="14" spans="1:17" s="18" customFormat="1" ht="15" customHeight="1" x14ac:dyDescent="0.2">
      <c r="A14" s="27" t="s">
        <v>60</v>
      </c>
      <c r="B14" s="15"/>
      <c r="C14" s="15"/>
      <c r="D14" s="15"/>
      <c r="E14" s="15"/>
      <c r="F14" s="28"/>
      <c r="G14" s="17"/>
      <c r="H14" s="17"/>
      <c r="I14" s="17"/>
    </row>
    <row r="15" spans="1:17" s="18" customFormat="1" ht="15" customHeight="1" x14ac:dyDescent="0.2">
      <c r="A15" s="27" t="s">
        <v>9</v>
      </c>
      <c r="B15" s="15"/>
      <c r="C15" s="15"/>
      <c r="D15" s="15"/>
      <c r="E15" s="15"/>
      <c r="F15" s="28"/>
      <c r="G15" s="17"/>
      <c r="H15" s="17"/>
      <c r="I15" s="17"/>
    </row>
    <row r="16" spans="1:17" s="18" customFormat="1" ht="15" customHeight="1" x14ac:dyDescent="0.2">
      <c r="A16" s="29" t="s">
        <v>12</v>
      </c>
      <c r="B16" s="23" t="s">
        <v>20</v>
      </c>
      <c r="C16" s="24"/>
      <c r="D16" s="25"/>
      <c r="E16" s="25"/>
      <c r="F16" s="30"/>
      <c r="G16" s="19"/>
      <c r="H16" s="19"/>
      <c r="I16" s="19"/>
    </row>
    <row r="17" spans="1:9" s="18" customFormat="1" ht="15" customHeight="1" x14ac:dyDescent="0.2">
      <c r="A17" s="29" t="s">
        <v>40</v>
      </c>
      <c r="B17" s="43"/>
      <c r="C17" s="43"/>
      <c r="D17" s="43"/>
      <c r="E17" s="43"/>
      <c r="F17" s="44"/>
      <c r="G17" s="19"/>
      <c r="H17" s="19"/>
      <c r="I17" s="19"/>
    </row>
    <row r="18" spans="1:9" s="18" customFormat="1" ht="14.25" x14ac:dyDescent="0.2">
      <c r="A18" s="100" t="s">
        <v>72</v>
      </c>
      <c r="B18" s="101"/>
      <c r="C18" s="101"/>
      <c r="D18" s="101"/>
      <c r="E18" s="101"/>
      <c r="F18" s="102"/>
      <c r="G18" s="19"/>
      <c r="H18" s="19"/>
      <c r="I18" s="19"/>
    </row>
    <row r="19" spans="1:9" s="18" customFormat="1" ht="25.5" customHeight="1" x14ac:dyDescent="0.2">
      <c r="A19" s="62" t="s">
        <v>73</v>
      </c>
      <c r="B19" s="63"/>
      <c r="C19" s="63"/>
      <c r="D19" s="63"/>
      <c r="E19" s="63"/>
      <c r="F19" s="63"/>
      <c r="G19" s="19"/>
      <c r="H19" s="19"/>
      <c r="I19" s="19"/>
    </row>
    <row r="20" spans="1:9" s="18" customFormat="1" ht="25.5" customHeight="1" x14ac:dyDescent="0.2">
      <c r="A20" s="62" t="s">
        <v>90</v>
      </c>
      <c r="B20" s="63"/>
      <c r="C20" s="24"/>
      <c r="D20" s="25"/>
      <c r="E20" s="25"/>
      <c r="F20" s="30"/>
      <c r="G20" s="19"/>
      <c r="H20" s="19"/>
      <c r="I20" s="19"/>
    </row>
    <row r="21" spans="1:9" s="18" customFormat="1" ht="25.5" customHeight="1" x14ac:dyDescent="0.2">
      <c r="A21" s="62" t="s">
        <v>74</v>
      </c>
      <c r="B21" s="63"/>
      <c r="C21" s="63"/>
      <c r="D21" s="63"/>
      <c r="E21" s="63"/>
      <c r="F21" s="63"/>
      <c r="G21" s="19"/>
      <c r="H21" s="19"/>
      <c r="I21" s="19"/>
    </row>
    <row r="22" spans="1:9" s="18" customFormat="1" ht="25.5" customHeight="1" x14ac:dyDescent="0.2">
      <c r="A22" s="62" t="s">
        <v>75</v>
      </c>
      <c r="B22" s="63"/>
      <c r="C22" s="24"/>
      <c r="D22" s="25"/>
      <c r="E22" s="25"/>
      <c r="F22" s="30"/>
      <c r="G22" s="19"/>
      <c r="H22" s="19"/>
      <c r="I22" s="19"/>
    </row>
    <row r="23" spans="1:9" s="18" customFormat="1" ht="25.5" customHeight="1" x14ac:dyDescent="0.2">
      <c r="A23" s="62" t="s">
        <v>76</v>
      </c>
      <c r="B23" s="63"/>
      <c r="C23" s="24"/>
      <c r="D23" s="25"/>
      <c r="E23" s="25"/>
      <c r="F23" s="30"/>
      <c r="G23" s="19"/>
      <c r="H23" s="19"/>
      <c r="I23" s="19"/>
    </row>
    <row r="24" spans="1:9" ht="25.5" customHeight="1" x14ac:dyDescent="0.2">
      <c r="A24" s="62" t="s">
        <v>89</v>
      </c>
      <c r="B24" s="63"/>
      <c r="C24" s="24"/>
      <c r="D24" s="25"/>
      <c r="E24" s="25"/>
      <c r="F24" s="30"/>
      <c r="G24" s="5"/>
      <c r="H24" s="5"/>
      <c r="I24" s="5"/>
    </row>
    <row r="25" spans="1:9" ht="25.5" x14ac:dyDescent="0.2">
      <c r="A25" s="29" t="s">
        <v>32</v>
      </c>
      <c r="B25" s="6"/>
      <c r="C25" s="24"/>
      <c r="D25" s="25"/>
      <c r="E25" s="25"/>
      <c r="F25" s="30"/>
      <c r="G25" s="5"/>
      <c r="H25" s="5"/>
      <c r="I25" s="5"/>
    </row>
    <row r="26" spans="1:9" ht="30" customHeight="1" x14ac:dyDescent="0.2">
      <c r="A26" s="29" t="s">
        <v>31</v>
      </c>
      <c r="B26" s="6"/>
      <c r="C26" s="24"/>
      <c r="D26" s="25"/>
      <c r="E26" s="25"/>
      <c r="F26" s="30"/>
      <c r="G26" s="5"/>
      <c r="H26" s="5"/>
      <c r="I26" s="5"/>
    </row>
    <row r="27" spans="1:9" ht="30" customHeight="1" x14ac:dyDescent="0.2">
      <c r="A27" s="29" t="s">
        <v>30</v>
      </c>
      <c r="B27" s="6"/>
      <c r="C27" s="24"/>
      <c r="D27" s="25"/>
      <c r="E27" s="25"/>
      <c r="F27" s="30"/>
      <c r="G27" s="5"/>
      <c r="H27" s="5"/>
      <c r="I27" s="5"/>
    </row>
    <row r="28" spans="1:9" ht="25.5" x14ac:dyDescent="0.2">
      <c r="A28" s="29" t="s">
        <v>39</v>
      </c>
      <c r="B28" s="6"/>
      <c r="C28" s="24"/>
      <c r="D28" s="25"/>
      <c r="E28" s="25"/>
      <c r="F28" s="30"/>
      <c r="G28" s="5"/>
      <c r="H28" s="5"/>
      <c r="I28" s="5"/>
    </row>
    <row r="29" spans="1:9" ht="15" customHeight="1" x14ac:dyDescent="0.2">
      <c r="A29" s="29" t="s">
        <v>21</v>
      </c>
      <c r="B29" s="6"/>
      <c r="C29" s="24"/>
      <c r="D29" s="25"/>
      <c r="E29" s="25"/>
      <c r="F29" s="30"/>
      <c r="G29" s="5"/>
      <c r="H29" s="5"/>
      <c r="I29" s="5"/>
    </row>
    <row r="30" spans="1:9" ht="30" customHeight="1" x14ac:dyDescent="0.2">
      <c r="A30" s="29" t="s">
        <v>95</v>
      </c>
      <c r="B30" s="6"/>
      <c r="C30" s="6"/>
      <c r="D30" s="25"/>
      <c r="E30" s="25"/>
      <c r="F30" s="30"/>
      <c r="G30" s="5"/>
      <c r="H30" s="5"/>
      <c r="I30" s="5"/>
    </row>
    <row r="31" spans="1:9" ht="15" customHeight="1" thickBot="1" x14ac:dyDescent="0.25">
      <c r="A31" s="32" t="s">
        <v>41</v>
      </c>
      <c r="B31" s="37"/>
      <c r="C31" s="33"/>
      <c r="D31" s="35"/>
      <c r="E31" s="35"/>
      <c r="F31" s="36"/>
      <c r="G31" s="5"/>
      <c r="H31" s="5"/>
      <c r="I31" s="5"/>
    </row>
    <row r="32" spans="1:9" s="16" customFormat="1" ht="14.25" customHeight="1" thickBot="1" x14ac:dyDescent="0.25">
      <c r="A32" s="98"/>
      <c r="B32" s="98"/>
      <c r="C32" s="98"/>
      <c r="D32" s="98"/>
      <c r="E32" s="98"/>
      <c r="F32" s="98"/>
      <c r="G32" s="5"/>
      <c r="H32" s="5"/>
      <c r="I32" s="5"/>
    </row>
    <row r="33" spans="1:9" ht="15" x14ac:dyDescent="0.2">
      <c r="A33" s="92" t="s">
        <v>65</v>
      </c>
      <c r="B33" s="93"/>
      <c r="C33" s="93"/>
      <c r="D33" s="93"/>
      <c r="E33" s="93"/>
      <c r="F33" s="94"/>
      <c r="G33" s="5"/>
      <c r="H33" s="5"/>
      <c r="I33" s="5"/>
    </row>
    <row r="34" spans="1:9" s="18" customFormat="1" ht="25.5" customHeight="1" x14ac:dyDescent="0.2">
      <c r="A34" s="27" t="s">
        <v>23</v>
      </c>
      <c r="B34" s="51"/>
      <c r="C34" s="51"/>
      <c r="D34" s="51"/>
      <c r="E34" s="51"/>
      <c r="F34" s="52"/>
      <c r="G34" s="19"/>
      <c r="H34" s="19"/>
      <c r="I34" s="19"/>
    </row>
    <row r="35" spans="1:9" s="18" customFormat="1" ht="25.5" customHeight="1" x14ac:dyDescent="0.2">
      <c r="A35" s="27" t="s">
        <v>60</v>
      </c>
      <c r="B35" s="51"/>
      <c r="C35" s="51"/>
      <c r="D35" s="51"/>
      <c r="E35" s="51"/>
      <c r="F35" s="52"/>
      <c r="G35" s="19"/>
      <c r="H35" s="19"/>
      <c r="I35" s="19"/>
    </row>
    <row r="36" spans="1:9" s="18" customFormat="1" ht="25.5" customHeight="1" x14ac:dyDescent="0.2">
      <c r="A36" s="27" t="s">
        <v>9</v>
      </c>
      <c r="B36" s="51"/>
      <c r="C36" s="51"/>
      <c r="D36" s="51"/>
      <c r="E36" s="51"/>
      <c r="F36" s="52"/>
      <c r="G36" s="19"/>
      <c r="H36" s="19"/>
      <c r="I36" s="19"/>
    </row>
    <row r="37" spans="1:9" s="18" customFormat="1" ht="25.5" customHeight="1" x14ac:dyDescent="0.2">
      <c r="A37" s="29" t="s">
        <v>12</v>
      </c>
      <c r="B37" s="53"/>
      <c r="C37" s="54"/>
      <c r="D37" s="55"/>
      <c r="E37" s="55"/>
      <c r="F37" s="56"/>
      <c r="G37" s="19"/>
      <c r="H37" s="19"/>
      <c r="I37" s="19"/>
    </row>
    <row r="38" spans="1:9" s="18" customFormat="1" ht="15" customHeight="1" thickBot="1" x14ac:dyDescent="0.25">
      <c r="A38" s="21" t="s">
        <v>11</v>
      </c>
      <c r="B38" s="57"/>
      <c r="C38" s="58"/>
      <c r="D38" s="58"/>
      <c r="E38" s="58"/>
      <c r="F38" s="59"/>
      <c r="G38" s="19"/>
      <c r="H38" s="19"/>
      <c r="I38" s="19"/>
    </row>
    <row r="39" spans="1:9" ht="13.5" thickBot="1" x14ac:dyDescent="0.25">
      <c r="A39" s="99"/>
      <c r="B39" s="99"/>
      <c r="C39" s="99"/>
      <c r="D39" s="99"/>
      <c r="E39" s="99"/>
      <c r="F39" s="99"/>
    </row>
    <row r="40" spans="1:9" ht="15" x14ac:dyDescent="0.2">
      <c r="A40" s="95" t="s">
        <v>34</v>
      </c>
      <c r="B40" s="96"/>
      <c r="C40" s="96"/>
      <c r="D40" s="96"/>
      <c r="E40" s="96"/>
      <c r="F40" s="97"/>
    </row>
    <row r="41" spans="1:9" x14ac:dyDescent="0.2">
      <c r="A41" s="27" t="s">
        <v>23</v>
      </c>
      <c r="B41" s="15"/>
      <c r="C41" s="15"/>
      <c r="D41" s="15"/>
      <c r="E41" s="15"/>
      <c r="F41" s="28"/>
    </row>
    <row r="42" spans="1:9" x14ac:dyDescent="0.2">
      <c r="A42" s="27" t="s">
        <v>60</v>
      </c>
      <c r="B42" s="15"/>
      <c r="C42" s="15"/>
      <c r="D42" s="15"/>
      <c r="E42" s="15"/>
      <c r="F42" s="28"/>
    </row>
    <row r="43" spans="1:9" x14ac:dyDescent="0.2">
      <c r="A43" s="27" t="s">
        <v>9</v>
      </c>
      <c r="B43" s="15"/>
      <c r="C43" s="15"/>
      <c r="D43" s="15"/>
      <c r="E43" s="15"/>
      <c r="F43" s="28"/>
    </row>
    <row r="44" spans="1:9" x14ac:dyDescent="0.2">
      <c r="A44" s="29" t="s">
        <v>12</v>
      </c>
      <c r="B44" s="7"/>
      <c r="C44" s="7"/>
      <c r="D44" s="7"/>
      <c r="E44" s="7"/>
      <c r="F44" s="31"/>
    </row>
    <row r="45" spans="1:9" x14ac:dyDescent="0.2">
      <c r="A45" s="29" t="s">
        <v>22</v>
      </c>
      <c r="B45" s="7"/>
      <c r="C45" s="7"/>
      <c r="D45" s="7"/>
      <c r="E45" s="7"/>
      <c r="F45" s="31"/>
    </row>
    <row r="46" spans="1:9" x14ac:dyDescent="0.2">
      <c r="A46" s="100" t="s">
        <v>72</v>
      </c>
      <c r="B46" s="101"/>
      <c r="C46" s="101"/>
      <c r="D46" s="101"/>
      <c r="E46" s="101"/>
      <c r="F46" s="102"/>
    </row>
    <row r="47" spans="1:9" ht="25.5" customHeight="1" x14ac:dyDescent="0.2">
      <c r="A47" s="62" t="s">
        <v>73</v>
      </c>
      <c r="B47" s="63"/>
      <c r="C47" s="63"/>
      <c r="D47" s="63"/>
      <c r="E47" s="63"/>
      <c r="F47" s="63"/>
    </row>
    <row r="48" spans="1:9" ht="25.5" customHeight="1" x14ac:dyDescent="0.2">
      <c r="A48" s="62" t="s">
        <v>90</v>
      </c>
      <c r="B48" s="63"/>
      <c r="C48" s="24"/>
      <c r="D48" s="25"/>
      <c r="E48" s="25"/>
      <c r="F48" s="30"/>
    </row>
    <row r="49" spans="1:6" ht="25.5" customHeight="1" x14ac:dyDescent="0.2">
      <c r="A49" s="62" t="s">
        <v>74</v>
      </c>
      <c r="B49" s="63"/>
      <c r="C49" s="63"/>
      <c r="D49" s="63"/>
      <c r="E49" s="63"/>
      <c r="F49" s="63"/>
    </row>
    <row r="50" spans="1:6" ht="25.5" customHeight="1" x14ac:dyDescent="0.2">
      <c r="A50" s="62" t="s">
        <v>75</v>
      </c>
      <c r="B50" s="63"/>
      <c r="C50" s="24"/>
      <c r="D50" s="25"/>
      <c r="E50" s="25"/>
      <c r="F50" s="30"/>
    </row>
    <row r="51" spans="1:6" ht="25.5" customHeight="1" x14ac:dyDescent="0.2">
      <c r="A51" s="62" t="s">
        <v>76</v>
      </c>
      <c r="B51" s="63"/>
      <c r="C51" s="24"/>
      <c r="D51" s="25"/>
      <c r="E51" s="25"/>
      <c r="F51" s="30"/>
    </row>
    <row r="52" spans="1:6" ht="25.5" customHeight="1" x14ac:dyDescent="0.2">
      <c r="A52" s="62" t="s">
        <v>89</v>
      </c>
      <c r="B52" s="63"/>
      <c r="C52" s="24"/>
      <c r="D52" s="25"/>
      <c r="E52" s="25"/>
      <c r="F52" s="30"/>
    </row>
    <row r="53" spans="1:6" ht="25.5" x14ac:dyDescent="0.2">
      <c r="A53" s="29" t="s">
        <v>32</v>
      </c>
      <c r="B53" s="6"/>
      <c r="C53" s="24"/>
      <c r="D53" s="25"/>
      <c r="E53" s="25"/>
      <c r="F53" s="30"/>
    </row>
    <row r="54" spans="1:6" ht="25.5" x14ac:dyDescent="0.2">
      <c r="A54" s="29" t="s">
        <v>31</v>
      </c>
      <c r="B54" s="6"/>
      <c r="C54" s="24"/>
      <c r="D54" s="25"/>
      <c r="E54" s="25"/>
      <c r="F54" s="30"/>
    </row>
    <row r="55" spans="1:6" ht="25.5" x14ac:dyDescent="0.2">
      <c r="A55" s="29" t="s">
        <v>30</v>
      </c>
      <c r="B55" s="6"/>
      <c r="C55" s="24"/>
      <c r="D55" s="25"/>
      <c r="E55" s="25"/>
      <c r="F55" s="30"/>
    </row>
    <row r="56" spans="1:6" ht="25.5" x14ac:dyDescent="0.2">
      <c r="A56" s="29" t="s">
        <v>39</v>
      </c>
      <c r="B56" s="6"/>
      <c r="C56" s="24"/>
      <c r="D56" s="25"/>
      <c r="E56" s="25"/>
      <c r="F56" s="30"/>
    </row>
    <row r="57" spans="1:6" ht="13.5" thickBot="1" x14ac:dyDescent="0.25">
      <c r="A57" s="32" t="s">
        <v>21</v>
      </c>
      <c r="B57" s="33"/>
      <c r="C57" s="34"/>
      <c r="D57" s="35"/>
      <c r="E57" s="35"/>
      <c r="F57" s="36"/>
    </row>
    <row r="58" spans="1:6" x14ac:dyDescent="0.2">
      <c r="A58" s="86"/>
      <c r="B58" s="86"/>
      <c r="C58" s="86"/>
      <c r="D58" s="86"/>
      <c r="E58" s="86"/>
      <c r="F58" s="86"/>
    </row>
    <row r="59" spans="1:6" x14ac:dyDescent="0.2">
      <c r="A59" s="80"/>
      <c r="B59" s="80"/>
      <c r="C59" s="80"/>
      <c r="D59" s="80"/>
      <c r="E59" s="80"/>
      <c r="F59" s="80"/>
    </row>
    <row r="60" spans="1:6" x14ac:dyDescent="0.2">
      <c r="A60" s="78"/>
      <c r="B60" s="78"/>
      <c r="C60" s="78"/>
      <c r="D60" s="78"/>
      <c r="E60" s="78"/>
      <c r="F60" s="78"/>
    </row>
    <row r="61" spans="1:6" x14ac:dyDescent="0.2">
      <c r="A61" s="78"/>
      <c r="B61" s="78"/>
      <c r="C61" s="78"/>
      <c r="D61" s="78"/>
      <c r="E61" s="78"/>
      <c r="F61" s="78"/>
    </row>
    <row r="62" spans="1:6" x14ac:dyDescent="0.2">
      <c r="A62" s="1"/>
    </row>
    <row r="63" spans="1:6" x14ac:dyDescent="0.2">
      <c r="A63" s="1"/>
    </row>
    <row r="64" spans="1:6" x14ac:dyDescent="0.2">
      <c r="A64" s="1"/>
    </row>
    <row r="65" spans="1:1" x14ac:dyDescent="0.2">
      <c r="A65" s="1"/>
    </row>
    <row r="66" spans="1:1" x14ac:dyDescent="0.2">
      <c r="A66" s="1"/>
    </row>
    <row r="67" spans="1:1" x14ac:dyDescent="0.2">
      <c r="A67" s="1"/>
    </row>
    <row r="68" spans="1:1" x14ac:dyDescent="0.2">
      <c r="A68" s="1"/>
    </row>
    <row r="71" spans="1:1" x14ac:dyDescent="0.2">
      <c r="A71" s="2"/>
    </row>
  </sheetData>
  <mergeCells count="22">
    <mergeCell ref="A3:F3"/>
    <mergeCell ref="A1:F1"/>
    <mergeCell ref="A2:F2"/>
    <mergeCell ref="A11:F11"/>
    <mergeCell ref="A10:F10"/>
    <mergeCell ref="A9:F9"/>
    <mergeCell ref="A58:F58"/>
    <mergeCell ref="A59:F59"/>
    <mergeCell ref="A61:F61"/>
    <mergeCell ref="A4:F4"/>
    <mergeCell ref="A5:F5"/>
    <mergeCell ref="A6:F6"/>
    <mergeCell ref="A7:F7"/>
    <mergeCell ref="A8:F8"/>
    <mergeCell ref="A60:F60"/>
    <mergeCell ref="A12:F12"/>
    <mergeCell ref="A33:F33"/>
    <mergeCell ref="A40:F40"/>
    <mergeCell ref="A32:F32"/>
    <mergeCell ref="A39:F39"/>
    <mergeCell ref="A18:F18"/>
    <mergeCell ref="A46:F46"/>
  </mergeCells>
  <phoneticPr fontId="2" type="noConversion"/>
  <pageMargins left="0.25" right="0.25" top="0.5" bottom="0.5" header="0.5" footer="0.5"/>
  <pageSetup scale="59" orientation="landscape" r:id="rId1"/>
  <headerFooter alignWithMargins="0">
    <oddFooter>&amp;CCONFIDENTIAL AND PROPRIETARY</oddFooter>
  </headerFooter>
  <rowBreaks count="1" manualBreakCount="1">
    <brk id="25" max="16383" man="1"/>
  </rowBreaks>
  <legacyDrawing r:id="rId2"/>
  <extLst>
    <ext xmlns:x14="http://schemas.microsoft.com/office/spreadsheetml/2009/9/main" uri="{CCE6A557-97BC-4b89-ADB6-D9C93CAAB3DF}">
      <x14:dataValidations xmlns:xm="http://schemas.microsoft.com/office/excel/2006/main" count="2">
        <x14:dataValidation type="list" showInputMessage="1" showErrorMessage="1" xr:uid="{C5021026-CDAB-43F9-B391-E38700605292}">
          <x14:formula1>
            <xm:f>Sheet1!$A$1:$A$7</xm:f>
          </x14:formula1>
          <xm:sqref>B19:F19 B47:F47</xm:sqref>
        </x14:dataValidation>
        <x14:dataValidation type="list" showInputMessage="1" showErrorMessage="1" xr:uid="{594CC826-3435-4FB1-98C9-7F7160E0485E}">
          <x14:formula1>
            <xm:f>Sheet1!$B$1:$B$9</xm:f>
          </x14:formula1>
          <xm:sqref>B21:F21 B49:F49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0AAD-1838-4E0B-A88D-EF6C046FDE2F}">
  <sheetPr>
    <tabColor rgb="FF00B050"/>
    <pageSetUpPr fitToPage="1"/>
  </sheetPr>
  <dimension ref="A1:F45"/>
  <sheetViews>
    <sheetView tabSelected="1" topLeftCell="A13" zoomScaleNormal="100" zoomScaleSheetLayoutView="100" workbookViewId="0">
      <selection activeCell="A20" sqref="A20:F29"/>
    </sheetView>
  </sheetViews>
  <sheetFormatPr defaultRowHeight="12.75" x14ac:dyDescent="0.2"/>
  <cols>
    <col min="1" max="6" width="20.7109375" customWidth="1"/>
  </cols>
  <sheetData>
    <row r="1" spans="1:6" ht="19.5" thickBot="1" x14ac:dyDescent="0.35">
      <c r="A1" s="105" t="s">
        <v>15</v>
      </c>
      <c r="B1" s="105"/>
      <c r="C1" s="105"/>
      <c r="D1" s="105"/>
      <c r="E1" s="105"/>
      <c r="F1" s="105"/>
    </row>
    <row r="2" spans="1:6" s="10" customFormat="1" ht="14.25" x14ac:dyDescent="0.2">
      <c r="A2" s="119" t="s">
        <v>27</v>
      </c>
      <c r="B2" s="120"/>
      <c r="C2" s="120"/>
      <c r="D2" s="120"/>
      <c r="E2" s="120"/>
      <c r="F2" s="121"/>
    </row>
    <row r="3" spans="1:6" s="10" customFormat="1" x14ac:dyDescent="0.2">
      <c r="A3" s="113" t="s">
        <v>28</v>
      </c>
      <c r="B3" s="114"/>
      <c r="C3" s="114"/>
      <c r="D3" s="114"/>
      <c r="E3" s="114"/>
      <c r="F3" s="115"/>
    </row>
    <row r="4" spans="1:6" s="10" customFormat="1" ht="20.100000000000001" customHeight="1" x14ac:dyDescent="0.2">
      <c r="A4" s="113"/>
      <c r="B4" s="114"/>
      <c r="C4" s="114"/>
      <c r="D4" s="114"/>
      <c r="E4" s="114"/>
      <c r="F4" s="115"/>
    </row>
    <row r="5" spans="1:6" s="10" customFormat="1" ht="20.100000000000001" customHeight="1" x14ac:dyDescent="0.2">
      <c r="A5" s="113"/>
      <c r="B5" s="114"/>
      <c r="C5" s="114"/>
      <c r="D5" s="114"/>
      <c r="E5" s="114"/>
      <c r="F5" s="115"/>
    </row>
    <row r="6" spans="1:6" s="10" customFormat="1" ht="20.100000000000001" customHeight="1" x14ac:dyDescent="0.2">
      <c r="A6" s="113"/>
      <c r="B6" s="114"/>
      <c r="C6" s="114"/>
      <c r="D6" s="114"/>
      <c r="E6" s="114"/>
      <c r="F6" s="115"/>
    </row>
    <row r="7" spans="1:6" s="10" customFormat="1" ht="20.100000000000001" customHeight="1" x14ac:dyDescent="0.2">
      <c r="A7" s="113"/>
      <c r="B7" s="114"/>
      <c r="C7" s="114"/>
      <c r="D7" s="114"/>
      <c r="E7" s="114"/>
      <c r="F7" s="115"/>
    </row>
    <row r="8" spans="1:6" s="10" customFormat="1" ht="20.100000000000001" customHeight="1" x14ac:dyDescent="0.2">
      <c r="A8" s="113"/>
      <c r="B8" s="114"/>
      <c r="C8" s="114"/>
      <c r="D8" s="114"/>
      <c r="E8" s="114"/>
      <c r="F8" s="115"/>
    </row>
    <row r="9" spans="1:6" s="10" customFormat="1" ht="20.100000000000001" customHeight="1" x14ac:dyDescent="0.2">
      <c r="A9" s="113"/>
      <c r="B9" s="114"/>
      <c r="C9" s="114"/>
      <c r="D9" s="114"/>
      <c r="E9" s="114"/>
      <c r="F9" s="115"/>
    </row>
    <row r="10" spans="1:6" s="10" customFormat="1" ht="20.100000000000001" customHeight="1" x14ac:dyDescent="0.2">
      <c r="A10" s="113"/>
      <c r="B10" s="114"/>
      <c r="C10" s="114"/>
      <c r="D10" s="114"/>
      <c r="E10" s="114"/>
      <c r="F10" s="115"/>
    </row>
    <row r="11" spans="1:6" s="10" customFormat="1" ht="20.100000000000001" customHeight="1" x14ac:dyDescent="0.2">
      <c r="A11" s="113"/>
      <c r="B11" s="114"/>
      <c r="C11" s="114"/>
      <c r="D11" s="114"/>
      <c r="E11" s="114"/>
      <c r="F11" s="115"/>
    </row>
    <row r="12" spans="1:6" s="10" customFormat="1" ht="20.100000000000001" customHeight="1" x14ac:dyDescent="0.2">
      <c r="A12" s="113"/>
      <c r="B12" s="114"/>
      <c r="C12" s="114"/>
      <c r="D12" s="114"/>
      <c r="E12" s="114"/>
      <c r="F12" s="115"/>
    </row>
    <row r="13" spans="1:6" s="10" customFormat="1" ht="20.100000000000001" customHeight="1" x14ac:dyDescent="0.2">
      <c r="A13" s="113"/>
      <c r="B13" s="114"/>
      <c r="C13" s="114"/>
      <c r="D13" s="114"/>
      <c r="E13" s="114"/>
      <c r="F13" s="115"/>
    </row>
    <row r="14" spans="1:6" s="10" customFormat="1" ht="20.100000000000001" customHeight="1" x14ac:dyDescent="0.2">
      <c r="A14" s="113"/>
      <c r="B14" s="114"/>
      <c r="C14" s="114"/>
      <c r="D14" s="114"/>
      <c r="E14" s="114"/>
      <c r="F14" s="115"/>
    </row>
    <row r="15" spans="1:6" s="10" customFormat="1" ht="20.100000000000001" customHeight="1" x14ac:dyDescent="0.2">
      <c r="A15" s="113"/>
      <c r="B15" s="114"/>
      <c r="C15" s="114"/>
      <c r="D15" s="114"/>
      <c r="E15" s="114"/>
      <c r="F15" s="115"/>
    </row>
    <row r="16" spans="1:6" s="10" customFormat="1" ht="20.100000000000001" customHeight="1" thickBot="1" x14ac:dyDescent="0.25">
      <c r="A16" s="116"/>
      <c r="B16" s="117"/>
      <c r="C16" s="117"/>
      <c r="D16" s="117"/>
      <c r="E16" s="117"/>
      <c r="F16" s="118"/>
    </row>
    <row r="17" spans="1:6" s="10" customFormat="1" ht="15" thickBot="1" x14ac:dyDescent="0.25">
      <c r="A17" s="88"/>
      <c r="B17" s="88"/>
      <c r="C17" s="88"/>
      <c r="D17" s="88"/>
      <c r="E17" s="88"/>
      <c r="F17" s="88"/>
    </row>
    <row r="18" spans="1:6" ht="14.25" x14ac:dyDescent="0.2">
      <c r="A18" s="119" t="s">
        <v>8</v>
      </c>
      <c r="B18" s="120"/>
      <c r="C18" s="120"/>
      <c r="D18" s="120"/>
      <c r="E18" s="120"/>
      <c r="F18" s="121"/>
    </row>
    <row r="19" spans="1:6" ht="26.25" customHeight="1" x14ac:dyDescent="0.2">
      <c r="A19" s="122" t="s">
        <v>96</v>
      </c>
      <c r="B19" s="123"/>
      <c r="C19" s="123"/>
      <c r="D19" s="123"/>
      <c r="E19" s="123"/>
      <c r="F19" s="124"/>
    </row>
    <row r="20" spans="1:6" ht="20.100000000000001" customHeight="1" x14ac:dyDescent="0.2">
      <c r="A20" s="113"/>
      <c r="B20" s="114"/>
      <c r="C20" s="114"/>
      <c r="D20" s="114"/>
      <c r="E20" s="114"/>
      <c r="F20" s="115"/>
    </row>
    <row r="21" spans="1:6" ht="20.100000000000001" customHeight="1" x14ac:dyDescent="0.2">
      <c r="A21" s="113"/>
      <c r="B21" s="114"/>
      <c r="C21" s="114"/>
      <c r="D21" s="114"/>
      <c r="E21" s="114"/>
      <c r="F21" s="115"/>
    </row>
    <row r="22" spans="1:6" ht="20.100000000000001" customHeight="1" x14ac:dyDescent="0.2">
      <c r="A22" s="113"/>
      <c r="B22" s="114"/>
      <c r="C22" s="114"/>
      <c r="D22" s="114"/>
      <c r="E22" s="114"/>
      <c r="F22" s="115"/>
    </row>
    <row r="23" spans="1:6" ht="20.100000000000001" customHeight="1" x14ac:dyDescent="0.2">
      <c r="A23" s="113"/>
      <c r="B23" s="114"/>
      <c r="C23" s="114"/>
      <c r="D23" s="114"/>
      <c r="E23" s="114"/>
      <c r="F23" s="115"/>
    </row>
    <row r="24" spans="1:6" ht="20.100000000000001" customHeight="1" x14ac:dyDescent="0.2">
      <c r="A24" s="113"/>
      <c r="B24" s="114"/>
      <c r="C24" s="114"/>
      <c r="D24" s="114"/>
      <c r="E24" s="114"/>
      <c r="F24" s="115"/>
    </row>
    <row r="25" spans="1:6" ht="20.100000000000001" customHeight="1" x14ac:dyDescent="0.2">
      <c r="A25" s="113"/>
      <c r="B25" s="114"/>
      <c r="C25" s="114"/>
      <c r="D25" s="114"/>
      <c r="E25" s="114"/>
      <c r="F25" s="115"/>
    </row>
    <row r="26" spans="1:6" ht="20.100000000000001" customHeight="1" x14ac:dyDescent="0.2">
      <c r="A26" s="113"/>
      <c r="B26" s="114"/>
      <c r="C26" s="114"/>
      <c r="D26" s="114"/>
      <c r="E26" s="114"/>
      <c r="F26" s="115"/>
    </row>
    <row r="27" spans="1:6" ht="20.100000000000001" customHeight="1" x14ac:dyDescent="0.2">
      <c r="A27" s="113"/>
      <c r="B27" s="114"/>
      <c r="C27" s="114"/>
      <c r="D27" s="114"/>
      <c r="E27" s="114"/>
      <c r="F27" s="115"/>
    </row>
    <row r="28" spans="1:6" ht="20.100000000000001" customHeight="1" x14ac:dyDescent="0.2">
      <c r="A28" s="113"/>
      <c r="B28" s="114"/>
      <c r="C28" s="114"/>
      <c r="D28" s="114"/>
      <c r="E28" s="114"/>
      <c r="F28" s="115"/>
    </row>
    <row r="29" spans="1:6" ht="20.100000000000001" customHeight="1" thickBot="1" x14ac:dyDescent="0.25">
      <c r="A29" s="116"/>
      <c r="B29" s="117"/>
      <c r="C29" s="117"/>
      <c r="D29" s="117"/>
      <c r="E29" s="117"/>
      <c r="F29" s="118"/>
    </row>
    <row r="30" spans="1:6" ht="13.5" thickBot="1" x14ac:dyDescent="0.25">
      <c r="A30" s="106"/>
      <c r="B30" s="106"/>
      <c r="C30" s="106"/>
      <c r="D30" s="106"/>
      <c r="E30" s="106"/>
      <c r="F30" s="106"/>
    </row>
    <row r="31" spans="1:6" ht="14.25" x14ac:dyDescent="0.2">
      <c r="A31" s="107" t="s">
        <v>7</v>
      </c>
      <c r="B31" s="108"/>
      <c r="C31" s="108"/>
      <c r="D31" s="108"/>
      <c r="E31" s="108"/>
      <c r="F31" s="109"/>
    </row>
    <row r="32" spans="1:6" ht="27.75" customHeight="1" x14ac:dyDescent="0.2">
      <c r="A32" s="110" t="s">
        <v>97</v>
      </c>
      <c r="B32" s="111"/>
      <c r="C32" s="111"/>
      <c r="D32" s="111"/>
      <c r="E32" s="111"/>
      <c r="F32" s="112"/>
    </row>
    <row r="33" spans="1:6" ht="20.100000000000001" customHeight="1" x14ac:dyDescent="0.2">
      <c r="A33" s="113"/>
      <c r="B33" s="114"/>
      <c r="C33" s="114"/>
      <c r="D33" s="114"/>
      <c r="E33" s="114"/>
      <c r="F33" s="115"/>
    </row>
    <row r="34" spans="1:6" ht="20.100000000000001" customHeight="1" x14ac:dyDescent="0.2">
      <c r="A34" s="113"/>
      <c r="B34" s="114"/>
      <c r="C34" s="114"/>
      <c r="D34" s="114"/>
      <c r="E34" s="114"/>
      <c r="F34" s="115"/>
    </row>
    <row r="35" spans="1:6" ht="20.100000000000001" customHeight="1" x14ac:dyDescent="0.2">
      <c r="A35" s="113"/>
      <c r="B35" s="114"/>
      <c r="C35" s="114"/>
      <c r="D35" s="114"/>
      <c r="E35" s="114"/>
      <c r="F35" s="115"/>
    </row>
    <row r="36" spans="1:6" ht="20.100000000000001" customHeight="1" x14ac:dyDescent="0.2">
      <c r="A36" s="113"/>
      <c r="B36" s="114"/>
      <c r="C36" s="114"/>
      <c r="D36" s="114"/>
      <c r="E36" s="114"/>
      <c r="F36" s="115"/>
    </row>
    <row r="37" spans="1:6" ht="20.100000000000001" customHeight="1" x14ac:dyDescent="0.2">
      <c r="A37" s="113"/>
      <c r="B37" s="114"/>
      <c r="C37" s="114"/>
      <c r="D37" s="114"/>
      <c r="E37" s="114"/>
      <c r="F37" s="115"/>
    </row>
    <row r="38" spans="1:6" ht="20.100000000000001" customHeight="1" x14ac:dyDescent="0.2">
      <c r="A38" s="113"/>
      <c r="B38" s="114"/>
      <c r="C38" s="114"/>
      <c r="D38" s="114"/>
      <c r="E38" s="114"/>
      <c r="F38" s="115"/>
    </row>
    <row r="39" spans="1:6" ht="20.100000000000001" customHeight="1" x14ac:dyDescent="0.2">
      <c r="A39" s="113"/>
      <c r="B39" s="114"/>
      <c r="C39" s="114"/>
      <c r="D39" s="114"/>
      <c r="E39" s="114"/>
      <c r="F39" s="115"/>
    </row>
    <row r="40" spans="1:6" ht="20.100000000000001" customHeight="1" x14ac:dyDescent="0.2">
      <c r="A40" s="113"/>
      <c r="B40" s="114"/>
      <c r="C40" s="114"/>
      <c r="D40" s="114"/>
      <c r="E40" s="114"/>
      <c r="F40" s="115"/>
    </row>
    <row r="41" spans="1:6" ht="20.100000000000001" customHeight="1" x14ac:dyDescent="0.2">
      <c r="A41" s="113"/>
      <c r="B41" s="114"/>
      <c r="C41" s="114"/>
      <c r="D41" s="114"/>
      <c r="E41" s="114"/>
      <c r="F41" s="115"/>
    </row>
    <row r="42" spans="1:6" ht="20.100000000000001" customHeight="1" x14ac:dyDescent="0.2">
      <c r="A42" s="113"/>
      <c r="B42" s="114"/>
      <c r="C42" s="114"/>
      <c r="D42" s="114"/>
      <c r="E42" s="114"/>
      <c r="F42" s="115"/>
    </row>
    <row r="43" spans="1:6" ht="20.100000000000001" customHeight="1" x14ac:dyDescent="0.2">
      <c r="A43" s="113"/>
      <c r="B43" s="114"/>
      <c r="C43" s="114"/>
      <c r="D43" s="114"/>
      <c r="E43" s="114"/>
      <c r="F43" s="115"/>
    </row>
    <row r="44" spans="1:6" ht="20.100000000000001" customHeight="1" x14ac:dyDescent="0.2">
      <c r="A44" s="113"/>
      <c r="B44" s="114"/>
      <c r="C44" s="114"/>
      <c r="D44" s="114"/>
      <c r="E44" s="114"/>
      <c r="F44" s="115"/>
    </row>
    <row r="45" spans="1:6" ht="20.100000000000001" customHeight="1" thickBot="1" x14ac:dyDescent="0.25">
      <c r="A45" s="116"/>
      <c r="B45" s="117"/>
      <c r="C45" s="117"/>
      <c r="D45" s="117"/>
      <c r="E45" s="117"/>
      <c r="F45" s="118"/>
    </row>
  </sheetData>
  <mergeCells count="12">
    <mergeCell ref="A1:F1"/>
    <mergeCell ref="A2:F2"/>
    <mergeCell ref="A3:F3"/>
    <mergeCell ref="A4:F16"/>
    <mergeCell ref="A17:F17"/>
    <mergeCell ref="A31:F31"/>
    <mergeCell ref="A32:F32"/>
    <mergeCell ref="A33:F45"/>
    <mergeCell ref="A30:F30"/>
    <mergeCell ref="A18:F18"/>
    <mergeCell ref="A19:F19"/>
    <mergeCell ref="A20:F29"/>
  </mergeCells>
  <pageMargins left="0.7" right="0.7" top="0.75" bottom="0.75" header="0.3" footer="0.3"/>
  <pageSetup scale="74" orientation="portrait" r:id="rId1"/>
  <headerFooter>
    <oddFooter>&amp;CCONFIDENTIAL AND PROPRIETARY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71048-954B-4C6A-9E0C-23E20E85742A}">
  <sheetPr>
    <tabColor rgb="FFFF0000"/>
    <pageSetUpPr fitToPage="1"/>
  </sheetPr>
  <dimension ref="A1:F50"/>
  <sheetViews>
    <sheetView zoomScaleNormal="100" workbookViewId="0">
      <selection activeCell="A15" sqref="A15:F15"/>
    </sheetView>
  </sheetViews>
  <sheetFormatPr defaultRowHeight="12.75" x14ac:dyDescent="0.2"/>
  <cols>
    <col min="1" max="6" width="21.85546875" customWidth="1"/>
  </cols>
  <sheetData>
    <row r="1" spans="1:6" ht="18.75" x14ac:dyDescent="0.2">
      <c r="A1" s="128" t="s">
        <v>16</v>
      </c>
      <c r="B1" s="128"/>
      <c r="C1" s="128"/>
      <c r="D1" s="128"/>
      <c r="E1" s="128"/>
      <c r="F1" s="128"/>
    </row>
    <row r="2" spans="1:6" ht="15" thickBot="1" x14ac:dyDescent="0.25">
      <c r="A2" s="129" t="s">
        <v>26</v>
      </c>
      <c r="B2" s="129"/>
      <c r="C2" s="129"/>
      <c r="D2" s="129"/>
      <c r="E2" s="129"/>
      <c r="F2" s="129"/>
    </row>
    <row r="3" spans="1:6" ht="24.75" customHeight="1" x14ac:dyDescent="0.2">
      <c r="A3" s="130" t="s">
        <v>43</v>
      </c>
      <c r="B3" s="131"/>
      <c r="C3" s="131"/>
      <c r="D3" s="131"/>
      <c r="E3" s="131"/>
      <c r="F3" s="132"/>
    </row>
    <row r="4" spans="1:6" s="8" customFormat="1" x14ac:dyDescent="0.2">
      <c r="A4" s="151"/>
      <c r="B4" s="152"/>
      <c r="C4" s="152"/>
      <c r="D4" s="152"/>
      <c r="E4" s="152"/>
      <c r="F4" s="153"/>
    </row>
    <row r="5" spans="1:6" s="8" customFormat="1" x14ac:dyDescent="0.2">
      <c r="A5" s="154"/>
      <c r="B5" s="155"/>
      <c r="C5" s="155"/>
      <c r="D5" s="155"/>
      <c r="E5" s="155"/>
      <c r="F5" s="156"/>
    </row>
    <row r="6" spans="1:6" x14ac:dyDescent="0.2">
      <c r="A6" s="157"/>
      <c r="B6" s="158"/>
      <c r="C6" s="158"/>
      <c r="D6" s="158"/>
      <c r="E6" s="158"/>
      <c r="F6" s="159"/>
    </row>
    <row r="7" spans="1:6" ht="24.75" customHeight="1" x14ac:dyDescent="0.2">
      <c r="A7" s="133" t="s">
        <v>44</v>
      </c>
      <c r="B7" s="134"/>
      <c r="C7" s="134"/>
      <c r="D7" s="134"/>
      <c r="E7" s="134"/>
      <c r="F7" s="135"/>
    </row>
    <row r="8" spans="1:6" s="8" customFormat="1" x14ac:dyDescent="0.2">
      <c r="A8" s="151"/>
      <c r="B8" s="152"/>
      <c r="C8" s="152"/>
      <c r="D8" s="152"/>
      <c r="E8" s="152"/>
      <c r="F8" s="153"/>
    </row>
    <row r="9" spans="1:6" s="8" customFormat="1" x14ac:dyDescent="0.2">
      <c r="A9" s="154"/>
      <c r="B9" s="155"/>
      <c r="C9" s="155"/>
      <c r="D9" s="155"/>
      <c r="E9" s="155"/>
      <c r="F9" s="156"/>
    </row>
    <row r="10" spans="1:6" x14ac:dyDescent="0.2">
      <c r="A10" s="157"/>
      <c r="B10" s="158"/>
      <c r="C10" s="158"/>
      <c r="D10" s="158"/>
      <c r="E10" s="158"/>
      <c r="F10" s="159"/>
    </row>
    <row r="11" spans="1:6" ht="24.75" customHeight="1" x14ac:dyDescent="0.2">
      <c r="A11" s="136" t="s">
        <v>45</v>
      </c>
      <c r="B11" s="137"/>
      <c r="C11" s="137"/>
      <c r="D11" s="137"/>
      <c r="E11" s="137"/>
      <c r="F11" s="138"/>
    </row>
    <row r="12" spans="1:6" s="8" customFormat="1" x14ac:dyDescent="0.2">
      <c r="A12" s="160"/>
      <c r="B12" s="161"/>
      <c r="C12" s="161"/>
      <c r="D12" s="161"/>
      <c r="E12" s="161"/>
      <c r="F12" s="162"/>
    </row>
    <row r="13" spans="1:6" s="8" customFormat="1" x14ac:dyDescent="0.2">
      <c r="A13" s="163"/>
      <c r="B13" s="164"/>
      <c r="C13" s="164"/>
      <c r="D13" s="164"/>
      <c r="E13" s="164"/>
      <c r="F13" s="165"/>
    </row>
    <row r="14" spans="1:6" x14ac:dyDescent="0.2">
      <c r="A14" s="166"/>
      <c r="B14" s="167"/>
      <c r="C14" s="167"/>
      <c r="D14" s="167"/>
      <c r="E14" s="167"/>
      <c r="F14" s="168"/>
    </row>
    <row r="15" spans="1:6" ht="12.75" customHeight="1" x14ac:dyDescent="0.2">
      <c r="A15" s="125" t="s">
        <v>46</v>
      </c>
      <c r="B15" s="126"/>
      <c r="C15" s="126"/>
      <c r="D15" s="126"/>
      <c r="E15" s="126"/>
      <c r="F15" s="127"/>
    </row>
    <row r="16" spans="1:6" s="8" customFormat="1" x14ac:dyDescent="0.2">
      <c r="A16" s="151"/>
      <c r="B16" s="152"/>
      <c r="C16" s="152"/>
      <c r="D16" s="152"/>
      <c r="E16" s="152"/>
      <c r="F16" s="153"/>
    </row>
    <row r="17" spans="1:6" s="8" customFormat="1" x14ac:dyDescent="0.2">
      <c r="A17" s="154"/>
      <c r="B17" s="155"/>
      <c r="C17" s="155"/>
      <c r="D17" s="155"/>
      <c r="E17" s="155"/>
      <c r="F17" s="156"/>
    </row>
    <row r="18" spans="1:6" x14ac:dyDescent="0.2">
      <c r="A18" s="157"/>
      <c r="B18" s="158"/>
      <c r="C18" s="158"/>
      <c r="D18" s="158"/>
      <c r="E18" s="158"/>
      <c r="F18" s="159"/>
    </row>
    <row r="19" spans="1:6" ht="37.5" customHeight="1" x14ac:dyDescent="0.2">
      <c r="A19" s="169" t="s">
        <v>47</v>
      </c>
      <c r="B19" s="170"/>
      <c r="C19" s="171"/>
      <c r="D19" s="171"/>
      <c r="E19" s="171"/>
      <c r="F19" s="172"/>
    </row>
    <row r="20" spans="1:6" s="8" customFormat="1" x14ac:dyDescent="0.2">
      <c r="A20" s="151"/>
      <c r="B20" s="152"/>
      <c r="C20" s="152"/>
      <c r="D20" s="152"/>
      <c r="E20" s="152"/>
      <c r="F20" s="153"/>
    </row>
    <row r="21" spans="1:6" s="8" customFormat="1" x14ac:dyDescent="0.2">
      <c r="A21" s="154"/>
      <c r="B21" s="155"/>
      <c r="C21" s="155"/>
      <c r="D21" s="155"/>
      <c r="E21" s="155"/>
      <c r="F21" s="156"/>
    </row>
    <row r="22" spans="1:6" x14ac:dyDescent="0.2">
      <c r="A22" s="157"/>
      <c r="B22" s="158"/>
      <c r="C22" s="158"/>
      <c r="D22" s="158"/>
      <c r="E22" s="158"/>
      <c r="F22" s="159"/>
    </row>
    <row r="23" spans="1:6" ht="12.75" customHeight="1" x14ac:dyDescent="0.2">
      <c r="A23" s="125" t="s">
        <v>61</v>
      </c>
      <c r="B23" s="126"/>
      <c r="C23" s="126"/>
      <c r="D23" s="126"/>
      <c r="E23" s="126"/>
      <c r="F23" s="127"/>
    </row>
    <row r="24" spans="1:6" s="8" customFormat="1" x14ac:dyDescent="0.2">
      <c r="A24" s="139"/>
      <c r="B24" s="140"/>
      <c r="C24" s="140"/>
      <c r="D24" s="140"/>
      <c r="E24" s="140"/>
      <c r="F24" s="141"/>
    </row>
    <row r="25" spans="1:6" s="8" customFormat="1" x14ac:dyDescent="0.2">
      <c r="A25" s="142"/>
      <c r="B25" s="143"/>
      <c r="C25" s="143"/>
      <c r="D25" s="143"/>
      <c r="E25" s="143"/>
      <c r="F25" s="144"/>
    </row>
    <row r="26" spans="1:6" x14ac:dyDescent="0.2">
      <c r="A26" s="145"/>
      <c r="B26" s="146"/>
      <c r="C26" s="146"/>
      <c r="D26" s="146"/>
      <c r="E26" s="146"/>
      <c r="F26" s="147"/>
    </row>
    <row r="27" spans="1:6" ht="26.25" customHeight="1" x14ac:dyDescent="0.2">
      <c r="A27" s="148" t="s">
        <v>49</v>
      </c>
      <c r="B27" s="149"/>
      <c r="C27" s="149"/>
      <c r="D27" s="149"/>
      <c r="E27" s="149"/>
      <c r="F27" s="150"/>
    </row>
    <row r="28" spans="1:6" s="8" customFormat="1" x14ac:dyDescent="0.2">
      <c r="A28" s="151"/>
      <c r="B28" s="152"/>
      <c r="C28" s="152"/>
      <c r="D28" s="152"/>
      <c r="E28" s="152"/>
      <c r="F28" s="153"/>
    </row>
    <row r="29" spans="1:6" s="8" customFormat="1" x14ac:dyDescent="0.2">
      <c r="A29" s="154"/>
      <c r="B29" s="155"/>
      <c r="C29" s="155"/>
      <c r="D29" s="155"/>
      <c r="E29" s="155"/>
      <c r="F29" s="156"/>
    </row>
    <row r="30" spans="1:6" s="8" customFormat="1" x14ac:dyDescent="0.2">
      <c r="A30" s="154"/>
      <c r="B30" s="155"/>
      <c r="C30" s="155"/>
      <c r="D30" s="155"/>
      <c r="E30" s="155"/>
      <c r="F30" s="156"/>
    </row>
    <row r="31" spans="1:6" ht="24.75" customHeight="1" x14ac:dyDescent="0.2">
      <c r="A31" s="136" t="s">
        <v>52</v>
      </c>
      <c r="B31" s="137"/>
      <c r="C31" s="137"/>
      <c r="D31" s="137"/>
      <c r="E31" s="137"/>
      <c r="F31" s="138"/>
    </row>
    <row r="32" spans="1:6" s="8" customFormat="1" x14ac:dyDescent="0.2">
      <c r="A32" s="151"/>
      <c r="B32" s="152"/>
      <c r="C32" s="152"/>
      <c r="D32" s="152"/>
      <c r="E32" s="152"/>
      <c r="F32" s="153"/>
    </row>
    <row r="33" spans="1:6" s="8" customFormat="1" x14ac:dyDescent="0.2">
      <c r="A33" s="154"/>
      <c r="B33" s="155"/>
      <c r="C33" s="155"/>
      <c r="D33" s="155"/>
      <c r="E33" s="155"/>
      <c r="F33" s="156"/>
    </row>
    <row r="34" spans="1:6" x14ac:dyDescent="0.2">
      <c r="A34" s="157"/>
      <c r="B34" s="158"/>
      <c r="C34" s="158"/>
      <c r="D34" s="158"/>
      <c r="E34" s="158"/>
      <c r="F34" s="159"/>
    </row>
    <row r="35" spans="1:6" ht="24.75" customHeight="1" x14ac:dyDescent="0.2">
      <c r="A35" s="136" t="s">
        <v>48</v>
      </c>
      <c r="B35" s="137"/>
      <c r="C35" s="137"/>
      <c r="D35" s="137"/>
      <c r="E35" s="137"/>
      <c r="F35" s="138"/>
    </row>
    <row r="36" spans="1:6" s="8" customFormat="1" x14ac:dyDescent="0.2">
      <c r="A36" s="151"/>
      <c r="B36" s="152"/>
      <c r="C36" s="152"/>
      <c r="D36" s="152"/>
      <c r="E36" s="152"/>
      <c r="F36" s="153"/>
    </row>
    <row r="37" spans="1:6" s="8" customFormat="1" x14ac:dyDescent="0.2">
      <c r="A37" s="154"/>
      <c r="B37" s="155"/>
      <c r="C37" s="155"/>
      <c r="D37" s="155"/>
      <c r="E37" s="155"/>
      <c r="F37" s="156"/>
    </row>
    <row r="38" spans="1:6" s="8" customFormat="1" x14ac:dyDescent="0.2">
      <c r="A38" s="157"/>
      <c r="B38" s="158"/>
      <c r="C38" s="158"/>
      <c r="D38" s="158"/>
      <c r="E38" s="158"/>
      <c r="F38" s="159"/>
    </row>
    <row r="39" spans="1:6" ht="24.75" customHeight="1" x14ac:dyDescent="0.2">
      <c r="A39" s="136" t="s">
        <v>50</v>
      </c>
      <c r="B39" s="137"/>
      <c r="C39" s="137"/>
      <c r="D39" s="137"/>
      <c r="E39" s="137"/>
      <c r="F39" s="138"/>
    </row>
    <row r="40" spans="1:6" s="8" customFormat="1" x14ac:dyDescent="0.2">
      <c r="A40" s="151"/>
      <c r="B40" s="152"/>
      <c r="C40" s="152"/>
      <c r="D40" s="152"/>
      <c r="E40" s="152"/>
      <c r="F40" s="153"/>
    </row>
    <row r="41" spans="1:6" s="8" customFormat="1" x14ac:dyDescent="0.2">
      <c r="A41" s="154"/>
      <c r="B41" s="155"/>
      <c r="C41" s="155"/>
      <c r="D41" s="155"/>
      <c r="E41" s="155"/>
      <c r="F41" s="156"/>
    </row>
    <row r="42" spans="1:6" x14ac:dyDescent="0.2">
      <c r="A42" s="157"/>
      <c r="B42" s="158"/>
      <c r="C42" s="158"/>
      <c r="D42" s="158"/>
      <c r="E42" s="158"/>
      <c r="F42" s="159"/>
    </row>
    <row r="43" spans="1:6" x14ac:dyDescent="0.2">
      <c r="A43" s="125" t="s">
        <v>51</v>
      </c>
      <c r="B43" s="126"/>
      <c r="C43" s="126"/>
      <c r="D43" s="126"/>
      <c r="E43" s="126"/>
      <c r="F43" s="127"/>
    </row>
    <row r="44" spans="1:6" s="8" customFormat="1" x14ac:dyDescent="0.2">
      <c r="A44" s="151"/>
      <c r="B44" s="152"/>
      <c r="C44" s="152"/>
      <c r="D44" s="152"/>
      <c r="E44" s="152"/>
      <c r="F44" s="153"/>
    </row>
    <row r="45" spans="1:6" s="8" customFormat="1" x14ac:dyDescent="0.2">
      <c r="A45" s="154"/>
      <c r="B45" s="155"/>
      <c r="C45" s="155"/>
      <c r="D45" s="155"/>
      <c r="E45" s="155"/>
      <c r="F45" s="156"/>
    </row>
    <row r="46" spans="1:6" ht="13.5" thickBot="1" x14ac:dyDescent="0.25">
      <c r="A46" s="173"/>
      <c r="B46" s="174"/>
      <c r="C46" s="174"/>
      <c r="D46" s="174"/>
      <c r="E46" s="174"/>
      <c r="F46" s="175"/>
    </row>
    <row r="47" spans="1:6" x14ac:dyDescent="0.2">
      <c r="A47" s="47"/>
      <c r="B47" s="47"/>
      <c r="C47" s="47"/>
      <c r="D47" s="47"/>
      <c r="E47" s="47"/>
      <c r="F47" s="47"/>
    </row>
    <row r="48" spans="1:6" x14ac:dyDescent="0.2">
      <c r="A48" s="46"/>
      <c r="B48" s="46"/>
      <c r="C48" s="46"/>
      <c r="D48" s="46"/>
      <c r="E48" s="46"/>
      <c r="F48" s="46"/>
    </row>
    <row r="49" spans="1:6" x14ac:dyDescent="0.2">
      <c r="A49" s="46"/>
      <c r="B49" s="46"/>
      <c r="C49" s="46"/>
      <c r="D49" s="46"/>
      <c r="E49" s="46"/>
      <c r="F49" s="46"/>
    </row>
    <row r="50" spans="1:6" x14ac:dyDescent="0.2">
      <c r="A50" s="46"/>
      <c r="B50" s="46"/>
      <c r="C50" s="46"/>
      <c r="D50" s="46"/>
      <c r="E50" s="46"/>
      <c r="F50" s="46"/>
    </row>
  </sheetData>
  <mergeCells count="24">
    <mergeCell ref="A28:F30"/>
    <mergeCell ref="A32:F34"/>
    <mergeCell ref="A40:F42"/>
    <mergeCell ref="A44:F46"/>
    <mergeCell ref="A31:F31"/>
    <mergeCell ref="A35:F35"/>
    <mergeCell ref="A36:F38"/>
    <mergeCell ref="A39:F39"/>
    <mergeCell ref="A23:F23"/>
    <mergeCell ref="A1:F1"/>
    <mergeCell ref="A2:F2"/>
    <mergeCell ref="A43:F43"/>
    <mergeCell ref="A3:F3"/>
    <mergeCell ref="A7:F7"/>
    <mergeCell ref="A11:F11"/>
    <mergeCell ref="A15:F15"/>
    <mergeCell ref="A24:F26"/>
    <mergeCell ref="A27:F27"/>
    <mergeCell ref="A16:F18"/>
    <mergeCell ref="A12:F14"/>
    <mergeCell ref="A8:F10"/>
    <mergeCell ref="A4:F6"/>
    <mergeCell ref="A20:F22"/>
    <mergeCell ref="A19:F19"/>
  </mergeCells>
  <printOptions horizontalCentered="1"/>
  <pageMargins left="0.25" right="0.25" top="0.5" bottom="0.5" header="0.5" footer="0.5"/>
  <pageSetup fitToHeight="0" orientation="landscape" r:id="rId1"/>
  <headerFooter>
    <oddFooter>&amp;CCONFIDENTIAL AND PROPRIETARY</oddFoot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DCF0F-C6F6-43AD-B074-E6AF7351974E}">
  <sheetPr>
    <tabColor rgb="FFFFC000"/>
    <pageSetUpPr fitToPage="1"/>
  </sheetPr>
  <dimension ref="A1:M42"/>
  <sheetViews>
    <sheetView zoomScaleNormal="100" zoomScaleSheetLayoutView="100" workbookViewId="0">
      <selection activeCell="K57" sqref="K57"/>
    </sheetView>
  </sheetViews>
  <sheetFormatPr defaultRowHeight="12.75" x14ac:dyDescent="0.2"/>
  <cols>
    <col min="1" max="1" width="29" style="38" customWidth="1"/>
    <col min="2" max="13" width="11.7109375" style="38" customWidth="1"/>
    <col min="14" max="16384" width="9.140625" style="38"/>
  </cols>
  <sheetData>
    <row r="1" spans="1:13" ht="18" x14ac:dyDescent="0.25">
      <c r="A1" s="184" t="s">
        <v>18</v>
      </c>
      <c r="B1" s="184"/>
      <c r="C1" s="184"/>
      <c r="D1" s="184"/>
      <c r="E1" s="184"/>
      <c r="F1" s="184"/>
      <c r="G1" s="184"/>
      <c r="H1" s="184"/>
      <c r="I1" s="184"/>
      <c r="J1" s="184"/>
      <c r="K1" s="184"/>
      <c r="L1" s="184"/>
      <c r="M1" s="184"/>
    </row>
    <row r="2" spans="1:13" ht="15" thickBot="1" x14ac:dyDescent="0.25">
      <c r="A2" s="186" t="s">
        <v>13</v>
      </c>
      <c r="B2" s="187"/>
      <c r="C2" s="187"/>
      <c r="D2" s="187"/>
      <c r="E2" s="187"/>
      <c r="F2" s="187"/>
      <c r="G2" s="187"/>
      <c r="H2" s="187"/>
      <c r="I2" s="187"/>
      <c r="J2" s="187"/>
      <c r="K2" s="187"/>
      <c r="L2" s="187"/>
      <c r="M2" s="187"/>
    </row>
    <row r="3" spans="1:13" ht="12.75" customHeight="1" x14ac:dyDescent="0.2">
      <c r="A3" s="177" t="str">
        <f>_xlfn.CONCAT('CHP Systems'!B13," CHP Pre-Installation")</f>
        <v>System 1 CHP Pre-Installation</v>
      </c>
      <c r="B3" s="39" t="str">
        <f>IF('CHP Systems'!$B$17&lt;&gt;"",DATE(YEAR('CHP Systems'!$B$17),MONTH('CHP Systems'!$B$17)+(-24),DAY('CHP Systems'!$B$17)),"Enter Date")</f>
        <v>Enter Date</v>
      </c>
      <c r="C3" s="39" t="str">
        <f>IF('CHP Systems'!$B$17&lt;&gt;"",DATE(YEAR('CHP Systems'!$B$17),MONTH('CHP Systems'!$B$17)+(-23),DAY('CHP Systems'!$B$17)),"Enter Date")</f>
        <v>Enter Date</v>
      </c>
      <c r="D3" s="39" t="str">
        <f>IF('CHP Systems'!$B$17&lt;&gt;"",DATE(YEAR('CHP Systems'!$B$17),MONTH('CHP Systems'!$B$17)+(-22),DAY('CHP Systems'!$B$17)),"Enter Date")</f>
        <v>Enter Date</v>
      </c>
      <c r="E3" s="39" t="str">
        <f>IF('CHP Systems'!$B$17&lt;&gt;"",DATE(YEAR('CHP Systems'!$B$17),MONTH('CHP Systems'!$B$17)+(-21),DAY('CHP Systems'!$B$17)),"Enter Date")</f>
        <v>Enter Date</v>
      </c>
      <c r="F3" s="39" t="str">
        <f>IF('CHP Systems'!$B$17&lt;&gt;"",DATE(YEAR('CHP Systems'!$B$17),MONTH('CHP Systems'!$B$17)+(-20),DAY('CHP Systems'!$B$17)),"Enter Date")</f>
        <v>Enter Date</v>
      </c>
      <c r="G3" s="39" t="str">
        <f>IF('CHP Systems'!$B$17&lt;&gt;"",DATE(YEAR('CHP Systems'!$B$17),MONTH('CHP Systems'!$B$17)+(-19),DAY('CHP Systems'!$B$17)),"Enter Date")</f>
        <v>Enter Date</v>
      </c>
      <c r="H3" s="39" t="str">
        <f>IF('CHP Systems'!$B$17&lt;&gt;"",DATE(YEAR('CHP Systems'!$B$17),MONTH('CHP Systems'!$B$17)+(-18),DAY('CHP Systems'!$B$17)),"Enter Date")</f>
        <v>Enter Date</v>
      </c>
      <c r="I3" s="39" t="str">
        <f>IF('CHP Systems'!$B$17&lt;&gt;"",DATE(YEAR('CHP Systems'!$B$17),MONTH('CHP Systems'!$B$17)+(-17),DAY('CHP Systems'!$B$17)),"Enter Date")</f>
        <v>Enter Date</v>
      </c>
      <c r="J3" s="39" t="str">
        <f>IF('CHP Systems'!$B$17&lt;&gt;"",DATE(YEAR('CHP Systems'!$B$17),MONTH('CHP Systems'!$B$17)+(-16),DAY('CHP Systems'!$B$17)),"Enter Date")</f>
        <v>Enter Date</v>
      </c>
      <c r="K3" s="39" t="str">
        <f>IF('CHP Systems'!$B$17&lt;&gt;"",DATE(YEAR('CHP Systems'!$B$17),MONTH('CHP Systems'!$B$17)+(-15),DAY('CHP Systems'!$B$17)),"Enter Date")</f>
        <v>Enter Date</v>
      </c>
      <c r="L3" s="39" t="str">
        <f>IF('CHP Systems'!$B$17&lt;&gt;"",DATE(YEAR('CHP Systems'!$B$17),MONTH('CHP Systems'!$B$17)+(-14),DAY('CHP Systems'!$B$17)),"Enter Date")</f>
        <v>Enter Date</v>
      </c>
      <c r="M3" s="39" t="str">
        <f>IF('CHP Systems'!$B$17&lt;&gt;"",DATE(YEAR('CHP Systems'!$B$17),MONTH('CHP Systems'!$B$17)+(-13),DAY('CHP Systems'!$B$17)),"Enter Date")</f>
        <v>Enter Date</v>
      </c>
    </row>
    <row r="4" spans="1:13" x14ac:dyDescent="0.2">
      <c r="A4" s="177"/>
      <c r="B4" s="11"/>
      <c r="C4" s="11"/>
      <c r="D4" s="11"/>
      <c r="E4" s="11"/>
      <c r="F4" s="11"/>
      <c r="G4" s="11"/>
      <c r="H4" s="11"/>
      <c r="I4" s="11"/>
      <c r="J4" s="11"/>
      <c r="K4" s="11"/>
      <c r="L4" s="11"/>
      <c r="M4" s="12"/>
    </row>
    <row r="5" spans="1:13" ht="12.75" customHeight="1" x14ac:dyDescent="0.2">
      <c r="A5" s="177"/>
      <c r="B5" s="39" t="str">
        <f>IF('CHP Systems'!$B$17&lt;&gt;"",DATE(YEAR('CHP Systems'!$B$17),MONTH('CHP Systems'!$B$17)+(-12),DAY('CHP Systems'!$B$17)),"Enter Date")</f>
        <v>Enter Date</v>
      </c>
      <c r="C5" s="39" t="str">
        <f>IF('CHP Systems'!$B$17&lt;&gt;"",DATE(YEAR('CHP Systems'!$B$17),MONTH('CHP Systems'!$B$17)+(-11),DAY('CHP Systems'!$B$17)),"Enter Date")</f>
        <v>Enter Date</v>
      </c>
      <c r="D5" s="39" t="str">
        <f>IF('CHP Systems'!$B$17&lt;&gt;"",DATE(YEAR('CHP Systems'!$B$17),MONTH('CHP Systems'!$B$17)+(-10),DAY('CHP Systems'!$B$17)),"Enter Date")</f>
        <v>Enter Date</v>
      </c>
      <c r="E5" s="39" t="str">
        <f>IF('CHP Systems'!$B$17&lt;&gt;"",DATE(YEAR('CHP Systems'!$B$17),MONTH('CHP Systems'!$B$17)+(-9),DAY('CHP Systems'!$B$17)),"Enter Date")</f>
        <v>Enter Date</v>
      </c>
      <c r="F5" s="39" t="str">
        <f>IF('CHP Systems'!$B$17&lt;&gt;"",DATE(YEAR('CHP Systems'!$B$17),MONTH('CHP Systems'!$B$17)+(-8),DAY('CHP Systems'!$B$17)),"Enter Date")</f>
        <v>Enter Date</v>
      </c>
      <c r="G5" s="39" t="str">
        <f>IF('CHP Systems'!$B$17&lt;&gt;"",DATE(YEAR('CHP Systems'!$B$17),MONTH('CHP Systems'!$B$17)+(-7),DAY('CHP Systems'!$B$17)),"Enter Date")</f>
        <v>Enter Date</v>
      </c>
      <c r="H5" s="39" t="str">
        <f>IF('CHP Systems'!$B$17&lt;&gt;"",DATE(YEAR('CHP Systems'!$B$17),MONTH('CHP Systems'!$B$17)+(-6),DAY('CHP Systems'!$B$17)),"Enter Date")</f>
        <v>Enter Date</v>
      </c>
      <c r="I5" s="39" t="str">
        <f>IF('CHP Systems'!$B$17&lt;&gt;"",DATE(YEAR('CHP Systems'!$B$17),MONTH('CHP Systems'!$B$17)+(-5),DAY('CHP Systems'!$B$17)),"Enter Date")</f>
        <v>Enter Date</v>
      </c>
      <c r="J5" s="39" t="str">
        <f>IF('CHP Systems'!$B$17&lt;&gt;"",DATE(YEAR('CHP Systems'!$B$17),MONTH('CHP Systems'!$B$17)+(-4),DAY('CHP Systems'!$B$17)),"Enter Date")</f>
        <v>Enter Date</v>
      </c>
      <c r="K5" s="39" t="str">
        <f>IF('CHP Systems'!$B$17&lt;&gt;"",DATE(YEAR('CHP Systems'!$B$17),MONTH('CHP Systems'!$B$17)+(-3),DAY('CHP Systems'!$B$17)),"Enter Date")</f>
        <v>Enter Date</v>
      </c>
      <c r="L5" s="39" t="str">
        <f>IF('CHP Systems'!$B$17&lt;&gt;"",DATE(YEAR('CHP Systems'!$B$17),MONTH('CHP Systems'!$B$17)+(-2),DAY('CHP Systems'!$B$17)),"Enter Date")</f>
        <v>Enter Date</v>
      </c>
      <c r="M5" s="39" t="str">
        <f>IF('CHP Systems'!$B$17&lt;&gt;"",DATE(YEAR('CHP Systems'!$B$17),MONTH('CHP Systems'!$B$17)+(-1),DAY('CHP Systems'!$B$17)),"Enter Date")</f>
        <v>Enter Date</v>
      </c>
    </row>
    <row r="6" spans="1:13" ht="13.5" thickBot="1" x14ac:dyDescent="0.25">
      <c r="A6" s="180"/>
      <c r="B6" s="11"/>
      <c r="C6" s="11"/>
      <c r="D6" s="11"/>
      <c r="E6" s="11"/>
      <c r="F6" s="11"/>
      <c r="G6" s="11"/>
      <c r="H6" s="11"/>
      <c r="I6" s="11"/>
      <c r="J6" s="11"/>
      <c r="K6" s="11"/>
      <c r="L6" s="11"/>
      <c r="M6" s="12"/>
    </row>
    <row r="7" spans="1:13" ht="12.75" customHeight="1" x14ac:dyDescent="0.2">
      <c r="A7" s="181" t="str">
        <f>_xlfn.CONCAT('CHP Systems'!B13," CHP Post-Installation")</f>
        <v>System 1 CHP Post-Installation</v>
      </c>
      <c r="B7" s="42" t="str">
        <f>IF('CHP Systems'!$B$17&lt;&gt;"",DATE(YEAR('CHP Systems'!$B$17),MONTH('CHP Systems'!$B$17)+(1),DAY('CHP Systems'!$B$17)),"Enter Date")</f>
        <v>Enter Date</v>
      </c>
      <c r="C7" s="40" t="str">
        <f>IF('CHP Systems'!$B$17&lt;&gt;"",DATE(YEAR('CHP Systems'!$B$17),MONTH('CHP Systems'!$B$17)+(2),DAY('CHP Systems'!$B$17)),"Enter Date")</f>
        <v>Enter Date</v>
      </c>
      <c r="D7" s="40" t="str">
        <f>IF('CHP Systems'!$B$17&lt;&gt;"",DATE(YEAR('CHP Systems'!$B$17),MONTH('CHP Systems'!$B$17)+(3),DAY('CHP Systems'!$B$17)),"Enter Date")</f>
        <v>Enter Date</v>
      </c>
      <c r="E7" s="40" t="str">
        <f>IF('CHP Systems'!$B$17&lt;&gt;"",DATE(YEAR('CHP Systems'!$B$17),MONTH('CHP Systems'!$B$17)+(4),DAY('CHP Systems'!$B$17)),"Enter Date")</f>
        <v>Enter Date</v>
      </c>
      <c r="F7" s="40" t="str">
        <f>IF('CHP Systems'!$B$17&lt;&gt;"",DATE(YEAR('CHP Systems'!$B$17),MONTH('CHP Systems'!$B$17)+(5),DAY('CHP Systems'!$B$17)),"Enter Date")</f>
        <v>Enter Date</v>
      </c>
      <c r="G7" s="40" t="str">
        <f>IF('CHP Systems'!$B$17&lt;&gt;"",DATE(YEAR('CHP Systems'!$B$17),MONTH('CHP Systems'!$B$17)+(6),DAY('CHP Systems'!$B$17)),"Enter Date")</f>
        <v>Enter Date</v>
      </c>
      <c r="H7" s="40" t="str">
        <f>IF('CHP Systems'!$B$17&lt;&gt;"",DATE(YEAR('CHP Systems'!$B$17),MONTH('CHP Systems'!$B$17)+(7),DAY('CHP Systems'!$B$17)),"Enter Date")</f>
        <v>Enter Date</v>
      </c>
      <c r="I7" s="40" t="str">
        <f>IF('CHP Systems'!$B$17&lt;&gt;"",DATE(YEAR('CHP Systems'!$B$17),MONTH('CHP Systems'!$B$17)+(8),DAY('CHP Systems'!$B$17)),"Enter Date")</f>
        <v>Enter Date</v>
      </c>
      <c r="J7" s="40" t="str">
        <f>IF('CHP Systems'!$B$17&lt;&gt;"",DATE(YEAR('CHP Systems'!$B$17),MONTH('CHP Systems'!$B$17)+(9),DAY('CHP Systems'!$B$17)),"Enter Date")</f>
        <v>Enter Date</v>
      </c>
      <c r="K7" s="40" t="str">
        <f>IF('CHP Systems'!$B$17&lt;&gt;"",DATE(YEAR('CHP Systems'!$B$17),MONTH('CHP Systems'!$B$17)+(10),DAY('CHP Systems'!$B$17)),"Enter Date")</f>
        <v>Enter Date</v>
      </c>
      <c r="L7" s="40" t="str">
        <f>IF('CHP Systems'!$B$17&lt;&gt;"",DATE(YEAR('CHP Systems'!$B$17),MONTH('CHP Systems'!$B$17)+(11),DAY('CHP Systems'!$B$17)),"Enter Date")</f>
        <v>Enter Date</v>
      </c>
      <c r="M7" s="40" t="str">
        <f>IF('CHP Systems'!$B$17&lt;&gt;"",DATE(YEAR('CHP Systems'!$B$17),MONTH('CHP Systems'!$B$17)+(12),DAY('CHP Systems'!$B$17)),"Enter Date")</f>
        <v>Enter Date</v>
      </c>
    </row>
    <row r="8" spans="1:13" x14ac:dyDescent="0.2">
      <c r="A8" s="177"/>
      <c r="B8" s="11"/>
      <c r="C8" s="11"/>
      <c r="D8" s="11"/>
      <c r="E8" s="11"/>
      <c r="F8" s="11"/>
      <c r="G8" s="11"/>
      <c r="H8" s="11"/>
      <c r="I8" s="11"/>
      <c r="J8" s="11"/>
      <c r="K8" s="11"/>
      <c r="L8" s="11"/>
      <c r="M8" s="12"/>
    </row>
    <row r="9" spans="1:13" x14ac:dyDescent="0.2">
      <c r="A9" s="177"/>
      <c r="B9" s="39" t="str">
        <f>IF('CHP Systems'!$B$17&lt;&gt;"",DATE(YEAR('CHP Systems'!$B$17),MONTH('CHP Systems'!$B$17)+(13),DAY('CHP Systems'!$B$17)),"Enter Date")</f>
        <v>Enter Date</v>
      </c>
      <c r="C9" s="39" t="str">
        <f>IF('CHP Systems'!$B$17&lt;&gt;"",DATE(YEAR('CHP Systems'!$B$17),MONTH('CHP Systems'!$B$17)+(14),DAY('CHP Systems'!$B$17)),"Enter Date")</f>
        <v>Enter Date</v>
      </c>
      <c r="D9" s="39" t="str">
        <f>IF('CHP Systems'!$B$17&lt;&gt;"",DATE(YEAR('CHP Systems'!$B$17),MONTH('CHP Systems'!$B$17)+(15),DAY('CHP Systems'!$B$17)),"Enter Date")</f>
        <v>Enter Date</v>
      </c>
      <c r="E9" s="39" t="str">
        <f>IF('CHP Systems'!$B$17&lt;&gt;"",DATE(YEAR('CHP Systems'!$B$17),MONTH('CHP Systems'!$B$17)+(16),DAY('CHP Systems'!$B$17)),"Enter Date")</f>
        <v>Enter Date</v>
      </c>
      <c r="F9" s="39" t="str">
        <f>IF('CHP Systems'!$B$17&lt;&gt;"",DATE(YEAR('CHP Systems'!$B$17),MONTH('CHP Systems'!$B$17)+(17),DAY('CHP Systems'!$B$17)),"Enter Date")</f>
        <v>Enter Date</v>
      </c>
      <c r="G9" s="39" t="str">
        <f>IF('CHP Systems'!$B$17&lt;&gt;"",DATE(YEAR('CHP Systems'!$B$17),MONTH('CHP Systems'!$B$17)+(18),DAY('CHP Systems'!$B$17)),"Enter Date")</f>
        <v>Enter Date</v>
      </c>
      <c r="H9" s="39" t="str">
        <f>IF('CHP Systems'!$B$17&lt;&gt;"",DATE(YEAR('CHP Systems'!$B$17),MONTH('CHP Systems'!$B$17)+(19),DAY('CHP Systems'!$B$17)),"Enter Date")</f>
        <v>Enter Date</v>
      </c>
      <c r="I9" s="39" t="str">
        <f>IF('CHP Systems'!$B$17&lt;&gt;"",DATE(YEAR('CHP Systems'!$B$17),MONTH('CHP Systems'!$B$17)+(20),DAY('CHP Systems'!$B$17)),"Enter Date")</f>
        <v>Enter Date</v>
      </c>
      <c r="J9" s="39" t="str">
        <f>IF('CHP Systems'!$B$17&lt;&gt;"",DATE(YEAR('CHP Systems'!$B$17),MONTH('CHP Systems'!$B$17)+(21),DAY('CHP Systems'!$B$17)),"Enter Date")</f>
        <v>Enter Date</v>
      </c>
      <c r="K9" s="39" t="str">
        <f>IF('CHP Systems'!$B$17&lt;&gt;"",DATE(YEAR('CHP Systems'!$B$17),MONTH('CHP Systems'!$B$17)+(22),DAY('CHP Systems'!$B$17)),"Enter Date")</f>
        <v>Enter Date</v>
      </c>
      <c r="L9" s="39" t="str">
        <f>IF('CHP Systems'!$B$17&lt;&gt;"",DATE(YEAR('CHP Systems'!$B$17),MONTH('CHP Systems'!$B$17)+(23),DAY('CHP Systems'!$B$17)),"Enter Date")</f>
        <v>Enter Date</v>
      </c>
      <c r="M9" s="39" t="str">
        <f>IF('CHP Systems'!$B$17&lt;&gt;"",DATE(YEAR('CHP Systems'!$B$17),MONTH('CHP Systems'!$B$17)+(24),DAY('CHP Systems'!$B$17)),"Enter Date")</f>
        <v>Enter Date</v>
      </c>
    </row>
    <row r="10" spans="1:13" ht="13.5" thickBot="1" x14ac:dyDescent="0.25">
      <c r="A10" s="180"/>
      <c r="B10" s="13"/>
      <c r="C10" s="13"/>
      <c r="D10" s="13"/>
      <c r="E10" s="13"/>
      <c r="F10" s="13"/>
      <c r="G10" s="13"/>
      <c r="H10" s="13"/>
      <c r="I10" s="13"/>
      <c r="J10" s="13"/>
      <c r="K10" s="13"/>
      <c r="L10" s="13"/>
      <c r="M10" s="41"/>
    </row>
    <row r="11" spans="1:13" ht="12.75" customHeight="1" x14ac:dyDescent="0.2">
      <c r="A11" s="188" t="str">
        <f>_xlfn.CONCAT('CHP Systems'!C13," CHP Pre-Installation")</f>
        <v>System 2 CHP Pre-Installation</v>
      </c>
      <c r="B11" s="40" t="str">
        <f>IF('CHP Systems'!$C$17&lt;&gt;"",DATE(YEAR('CHP Systems'!$C$17),MONTH('CHP Systems'!$C$17)+(-24),DAY('CHP Systems'!$C$17)),"Enter Date")</f>
        <v>Enter Date</v>
      </c>
      <c r="C11" s="40" t="str">
        <f>IF('CHP Systems'!$C$17&lt;&gt;"",DATE(YEAR('CHP Systems'!$C$17),MONTH('CHP Systems'!$C$17)+(-23),DAY('CHP Systems'!$C$17)),"Enter Date")</f>
        <v>Enter Date</v>
      </c>
      <c r="D11" s="40" t="str">
        <f>IF('CHP Systems'!$C$17&lt;&gt;"",DATE(YEAR('CHP Systems'!$C$17),MONTH('CHP Systems'!$C$17)+(-22),DAY('CHP Systems'!$C$17)),"Enter Date")</f>
        <v>Enter Date</v>
      </c>
      <c r="E11" s="40" t="str">
        <f>IF('CHP Systems'!$C$17&lt;&gt;"",DATE(YEAR('CHP Systems'!$C$17),MONTH('CHP Systems'!$C$17)+(-21),DAY('CHP Systems'!$C$17)),"Enter Date")</f>
        <v>Enter Date</v>
      </c>
      <c r="F11" s="40" t="str">
        <f>IF('CHP Systems'!$C$17&lt;&gt;"",DATE(YEAR('CHP Systems'!$C$17),MONTH('CHP Systems'!$C$17)+(-20),DAY('CHP Systems'!$C$17)),"Enter Date")</f>
        <v>Enter Date</v>
      </c>
      <c r="G11" s="40" t="str">
        <f>IF('CHP Systems'!$C$17&lt;&gt;"",DATE(YEAR('CHP Systems'!$C$17),MONTH('CHP Systems'!$C$17)+(-19),DAY('CHP Systems'!$C$17)),"Enter Date")</f>
        <v>Enter Date</v>
      </c>
      <c r="H11" s="40" t="str">
        <f>IF('CHP Systems'!$C$17&lt;&gt;"",DATE(YEAR('CHP Systems'!$C$17),MONTH('CHP Systems'!$C$17)+(-18),DAY('CHP Systems'!$C$17)),"Enter Date")</f>
        <v>Enter Date</v>
      </c>
      <c r="I11" s="40" t="str">
        <f>IF('CHP Systems'!$C$17&lt;&gt;"",DATE(YEAR('CHP Systems'!$C$17),MONTH('CHP Systems'!$C$17)+(-17),DAY('CHP Systems'!$C$17)),"Enter Date")</f>
        <v>Enter Date</v>
      </c>
      <c r="J11" s="40" t="str">
        <f>IF('CHP Systems'!$C$17&lt;&gt;"",DATE(YEAR('CHP Systems'!$C$17),MONTH('CHP Systems'!$C$17)+(-16),DAY('CHP Systems'!$C$17)),"Enter Date")</f>
        <v>Enter Date</v>
      </c>
      <c r="K11" s="40" t="str">
        <f>IF('CHP Systems'!$C$17&lt;&gt;"",DATE(YEAR('CHP Systems'!$C$17),MONTH('CHP Systems'!$C$17)+(-15),DAY('CHP Systems'!$C$17)),"Enter Date")</f>
        <v>Enter Date</v>
      </c>
      <c r="L11" s="40" t="str">
        <f>IF('CHP Systems'!$C$17&lt;&gt;"",DATE(YEAR('CHP Systems'!$C$17),MONTH('CHP Systems'!$C$17)+(-14),DAY('CHP Systems'!$C$17)),"Enter Date")</f>
        <v>Enter Date</v>
      </c>
      <c r="M11" s="40" t="str">
        <f>IF('CHP Systems'!$C$17&lt;&gt;"",DATE(YEAR('CHP Systems'!$C$17),MONTH('CHP Systems'!$C$17)+(-13),DAY('CHP Systems'!$C$17)),"Enter Date")</f>
        <v>Enter Date</v>
      </c>
    </row>
    <row r="12" spans="1:13" x14ac:dyDescent="0.2">
      <c r="A12" s="179"/>
      <c r="B12" s="11"/>
      <c r="C12" s="11"/>
      <c r="D12" s="11"/>
      <c r="E12" s="11"/>
      <c r="F12" s="11"/>
      <c r="G12" s="11"/>
      <c r="H12" s="11"/>
      <c r="I12" s="11"/>
      <c r="J12" s="11"/>
      <c r="K12" s="11"/>
      <c r="L12" s="11"/>
      <c r="M12" s="12"/>
    </row>
    <row r="13" spans="1:13" ht="12.75" customHeight="1" x14ac:dyDescent="0.2">
      <c r="A13" s="179"/>
      <c r="B13" s="39" t="str">
        <f>IF('CHP Systems'!$C$17&lt;&gt;"",DATE(YEAR('CHP Systems'!$C$17),MONTH('CHP Systems'!$C$17)+(-12),DAY('CHP Systems'!$C$17)),"Enter Date")</f>
        <v>Enter Date</v>
      </c>
      <c r="C13" s="39" t="str">
        <f>IF('CHP Systems'!$C$17&lt;&gt;"",DATE(YEAR('CHP Systems'!$C$17),MONTH('CHP Systems'!$C$17)+(-11),DAY('CHP Systems'!$C$17)),"Enter Date")</f>
        <v>Enter Date</v>
      </c>
      <c r="D13" s="39" t="str">
        <f>IF('CHP Systems'!$C$17&lt;&gt;"",DATE(YEAR('CHP Systems'!$C$17),MONTH('CHP Systems'!$C$17)+(-10),DAY('CHP Systems'!$C$17)),"Enter Date")</f>
        <v>Enter Date</v>
      </c>
      <c r="E13" s="39" t="str">
        <f>IF('CHP Systems'!$C$17&lt;&gt;"",DATE(YEAR('CHP Systems'!$C$17),MONTH('CHP Systems'!$C$17)+(-9),DAY('CHP Systems'!$C$17)),"Enter Date")</f>
        <v>Enter Date</v>
      </c>
      <c r="F13" s="39" t="str">
        <f>IF('CHP Systems'!$C$17&lt;&gt;"",DATE(YEAR('CHP Systems'!$C$17),MONTH('CHP Systems'!$C$17)+(-8),DAY('CHP Systems'!$C$17)),"Enter Date")</f>
        <v>Enter Date</v>
      </c>
      <c r="G13" s="39" t="str">
        <f>IF('CHP Systems'!$C$17&lt;&gt;"",DATE(YEAR('CHP Systems'!$C$17),MONTH('CHP Systems'!$C$17)+(-7),DAY('CHP Systems'!$C$17)),"Enter Date")</f>
        <v>Enter Date</v>
      </c>
      <c r="H13" s="39" t="str">
        <f>IF('CHP Systems'!$C$17&lt;&gt;"",DATE(YEAR('CHP Systems'!$C$17),MONTH('CHP Systems'!$C$17)+(-6),DAY('CHP Systems'!$C$17)),"Enter Date")</f>
        <v>Enter Date</v>
      </c>
      <c r="I13" s="39" t="str">
        <f>IF('CHP Systems'!$C$17&lt;&gt;"",DATE(YEAR('CHP Systems'!$C$17),MONTH('CHP Systems'!$C$17)+(-5),DAY('CHP Systems'!$C$17)),"Enter Date")</f>
        <v>Enter Date</v>
      </c>
      <c r="J13" s="39" t="str">
        <f>IF('CHP Systems'!$C$17&lt;&gt;"",DATE(YEAR('CHP Systems'!$C$17),MONTH('CHP Systems'!$C$17)+(-4),DAY('CHP Systems'!$C$17)),"Enter Date")</f>
        <v>Enter Date</v>
      </c>
      <c r="K13" s="39" t="str">
        <f>IF('CHP Systems'!$C$17&lt;&gt;"",DATE(YEAR('CHP Systems'!$C$17),MONTH('CHP Systems'!$C$17)+(-3),DAY('CHP Systems'!$C$17)),"Enter Date")</f>
        <v>Enter Date</v>
      </c>
      <c r="L13" s="39" t="str">
        <f>IF('CHP Systems'!$C$17&lt;&gt;"",DATE(YEAR('CHP Systems'!$C$17),MONTH('CHP Systems'!$C$17)+(-2),DAY('CHP Systems'!$C$17)),"Enter Date")</f>
        <v>Enter Date</v>
      </c>
      <c r="M13" s="39" t="str">
        <f>IF('CHP Systems'!$C$17&lt;&gt;"",DATE(YEAR('CHP Systems'!$C$17),MONTH('CHP Systems'!$C$17)+(-1),DAY('CHP Systems'!$C$17)),"Enter Date")</f>
        <v>Enter Date</v>
      </c>
    </row>
    <row r="14" spans="1:13" ht="13.5" thickBot="1" x14ac:dyDescent="0.25">
      <c r="A14" s="183"/>
      <c r="B14" s="11"/>
      <c r="C14" s="11"/>
      <c r="D14" s="11"/>
      <c r="E14" s="11"/>
      <c r="F14" s="11"/>
      <c r="G14" s="11"/>
      <c r="H14" s="11"/>
      <c r="I14" s="11"/>
      <c r="J14" s="11"/>
      <c r="K14" s="11"/>
      <c r="L14" s="11"/>
      <c r="M14" s="12"/>
    </row>
    <row r="15" spans="1:13" ht="12.75" customHeight="1" x14ac:dyDescent="0.2">
      <c r="A15" s="179" t="str">
        <f>_xlfn.CONCAT('CHP Systems'!C13," CHP Post-Installation")</f>
        <v>System 2 CHP Post-Installation</v>
      </c>
      <c r="B15" s="40" t="str">
        <f>IF('CHP Systems'!$C$17&lt;&gt;"",DATE(YEAR('CHP Systems'!$C$17),MONTH('CHP Systems'!$C$17)+(1),DAY('CHP Systems'!$C$17)),"Enter Date")</f>
        <v>Enter Date</v>
      </c>
      <c r="C15" s="40" t="str">
        <f>IF('CHP Systems'!$C$17&lt;&gt;"",DATE(YEAR('CHP Systems'!$C$17),MONTH('CHP Systems'!$C$17)+(2),DAY('CHP Systems'!$C$17)),"Enter Date")</f>
        <v>Enter Date</v>
      </c>
      <c r="D15" s="40" t="str">
        <f>IF('CHP Systems'!$C$17&lt;&gt;"",DATE(YEAR('CHP Systems'!$C$17),MONTH('CHP Systems'!$C$17)+(3),DAY('CHP Systems'!$C$17)),"Enter Date")</f>
        <v>Enter Date</v>
      </c>
      <c r="E15" s="40" t="str">
        <f>IF('CHP Systems'!$C$17&lt;&gt;"",DATE(YEAR('CHP Systems'!$C$17),MONTH('CHP Systems'!$C$17)+(4),DAY('CHP Systems'!$C$17)),"Enter Date")</f>
        <v>Enter Date</v>
      </c>
      <c r="F15" s="40" t="str">
        <f>IF('CHP Systems'!$C$17&lt;&gt;"",DATE(YEAR('CHP Systems'!$C$17),MONTH('CHP Systems'!$C$17)+(5),DAY('CHP Systems'!$C$17)),"Enter Date")</f>
        <v>Enter Date</v>
      </c>
      <c r="G15" s="40" t="str">
        <f>IF('CHP Systems'!$C$17&lt;&gt;"",DATE(YEAR('CHP Systems'!$C$17),MONTH('CHP Systems'!$C$17)+(6),DAY('CHP Systems'!$C$17)),"Enter Date")</f>
        <v>Enter Date</v>
      </c>
      <c r="H15" s="40" t="str">
        <f>IF('CHP Systems'!$C$17&lt;&gt;"",DATE(YEAR('CHP Systems'!$C$17),MONTH('CHP Systems'!$C$17)+(7),DAY('CHP Systems'!$C$17)),"Enter Date")</f>
        <v>Enter Date</v>
      </c>
      <c r="I15" s="40" t="str">
        <f>IF('CHP Systems'!$C$17&lt;&gt;"",DATE(YEAR('CHP Systems'!$C$17),MONTH('CHP Systems'!$C$17)+(8),DAY('CHP Systems'!$C$17)),"Enter Date")</f>
        <v>Enter Date</v>
      </c>
      <c r="J15" s="40" t="str">
        <f>IF('CHP Systems'!$C$17&lt;&gt;"",DATE(YEAR('CHP Systems'!$C$17),MONTH('CHP Systems'!$C$17)+(9),DAY('CHP Systems'!$C$17)),"Enter Date")</f>
        <v>Enter Date</v>
      </c>
      <c r="K15" s="40" t="str">
        <f>IF('CHP Systems'!$C$17&lt;&gt;"",DATE(YEAR('CHP Systems'!$C$17),MONTH('CHP Systems'!$C$17)+(10),DAY('CHP Systems'!$C$17)),"Enter Date")</f>
        <v>Enter Date</v>
      </c>
      <c r="L15" s="40" t="str">
        <f>IF('CHP Systems'!$C$17&lt;&gt;"",DATE(YEAR('CHP Systems'!$C$17),MONTH('CHP Systems'!$C$17)+(11),DAY('CHP Systems'!$C$17)),"Enter Date")</f>
        <v>Enter Date</v>
      </c>
      <c r="M15" s="40" t="str">
        <f>IF('CHP Systems'!$C$17&lt;&gt;"",DATE(YEAR('CHP Systems'!$C$17),MONTH('CHP Systems'!$C$17)+(12),DAY('CHP Systems'!$C$17)),"Enter Date")</f>
        <v>Enter Date</v>
      </c>
    </row>
    <row r="16" spans="1:13" x14ac:dyDescent="0.2">
      <c r="A16" s="179"/>
      <c r="B16" s="11"/>
      <c r="C16" s="11"/>
      <c r="D16" s="11"/>
      <c r="E16" s="11"/>
      <c r="F16" s="11"/>
      <c r="G16" s="11"/>
      <c r="H16" s="11"/>
      <c r="I16" s="11"/>
      <c r="J16" s="11"/>
      <c r="K16" s="11"/>
      <c r="L16" s="11"/>
      <c r="M16" s="12"/>
    </row>
    <row r="17" spans="1:13" x14ac:dyDescent="0.2">
      <c r="A17" s="179"/>
      <c r="B17" s="39" t="str">
        <f>IF('CHP Systems'!$C$17&lt;&gt;"",DATE(YEAR('CHP Systems'!$C$17),MONTH('CHP Systems'!$C$17)+(13),DAY('CHP Systems'!$C$17)),"Enter Date")</f>
        <v>Enter Date</v>
      </c>
      <c r="C17" s="39" t="str">
        <f>IF('CHP Systems'!$C$17&lt;&gt;"",DATE(YEAR('CHP Systems'!$C$17),MONTH('CHP Systems'!$C$17)+(14),DAY('CHP Systems'!$C$17)),"Enter Date")</f>
        <v>Enter Date</v>
      </c>
      <c r="D17" s="39" t="str">
        <f>IF('CHP Systems'!$C$17&lt;&gt;"",DATE(YEAR('CHP Systems'!$C$17),MONTH('CHP Systems'!$C$17)+(15),DAY('CHP Systems'!$C$17)),"Enter Date")</f>
        <v>Enter Date</v>
      </c>
      <c r="E17" s="39" t="str">
        <f>IF('CHP Systems'!$C$17&lt;&gt;"",DATE(YEAR('CHP Systems'!$C$17),MONTH('CHP Systems'!$C$17)+(16),DAY('CHP Systems'!$C$17)),"Enter Date")</f>
        <v>Enter Date</v>
      </c>
      <c r="F17" s="39" t="str">
        <f>IF('CHP Systems'!$C$17&lt;&gt;"",DATE(YEAR('CHP Systems'!$C$17),MONTH('CHP Systems'!$C$17)+(17),DAY('CHP Systems'!$C$17)),"Enter Date")</f>
        <v>Enter Date</v>
      </c>
      <c r="G17" s="39" t="str">
        <f>IF('CHP Systems'!$C$17&lt;&gt;"",DATE(YEAR('CHP Systems'!$C$17),MONTH('CHP Systems'!$C$17)+(18),DAY('CHP Systems'!$C$17)),"Enter Date")</f>
        <v>Enter Date</v>
      </c>
      <c r="H17" s="39" t="str">
        <f>IF('CHP Systems'!$C$17&lt;&gt;"",DATE(YEAR('CHP Systems'!$C$17),MONTH('CHP Systems'!$C$17)+(19),DAY('CHP Systems'!$C$17)),"Enter Date")</f>
        <v>Enter Date</v>
      </c>
      <c r="I17" s="39" t="str">
        <f>IF('CHP Systems'!$C$17&lt;&gt;"",DATE(YEAR('CHP Systems'!$C$17),MONTH('CHP Systems'!$C$17)+(20),DAY('CHP Systems'!$C$17)),"Enter Date")</f>
        <v>Enter Date</v>
      </c>
      <c r="J17" s="39" t="str">
        <f>IF('CHP Systems'!$C$17&lt;&gt;"",DATE(YEAR('CHP Systems'!$C$17),MONTH('CHP Systems'!$C$17)+(21),DAY('CHP Systems'!$C$17)),"Enter Date")</f>
        <v>Enter Date</v>
      </c>
      <c r="K17" s="39" t="str">
        <f>IF('CHP Systems'!$C$17&lt;&gt;"",DATE(YEAR('CHP Systems'!$C$17),MONTH('CHP Systems'!$C$17)+(22),DAY('CHP Systems'!$C$17)),"Enter Date")</f>
        <v>Enter Date</v>
      </c>
      <c r="L17" s="39" t="str">
        <f>IF('CHP Systems'!$C$17&lt;&gt;"",DATE(YEAR('CHP Systems'!$C$17),MONTH('CHP Systems'!$C$17)+(23),DAY('CHP Systems'!$C$17)),"Enter Date")</f>
        <v>Enter Date</v>
      </c>
      <c r="M17" s="39" t="str">
        <f>IF('CHP Systems'!$C$17&lt;&gt;"",DATE(YEAR('CHP Systems'!$C$17),MONTH('CHP Systems'!$C$17)+(24),DAY('CHP Systems'!$C$17)),"Enter Date")</f>
        <v>Enter Date</v>
      </c>
    </row>
    <row r="18" spans="1:13" ht="13.5" thickBot="1" x14ac:dyDescent="0.25">
      <c r="A18" s="185"/>
      <c r="B18" s="11"/>
      <c r="C18" s="11"/>
      <c r="D18" s="11"/>
      <c r="E18" s="11"/>
      <c r="F18" s="11"/>
      <c r="G18" s="11"/>
      <c r="H18" s="11"/>
      <c r="I18" s="11"/>
      <c r="J18" s="11"/>
      <c r="K18" s="11"/>
      <c r="L18" s="11"/>
      <c r="M18" s="12"/>
    </row>
    <row r="19" spans="1:13" ht="12.75" customHeight="1" x14ac:dyDescent="0.2">
      <c r="A19" s="181" t="str">
        <f>_xlfn.CONCAT('CHP Systems'!D13," CHP Pre-Installation")</f>
        <v>System 3 CHP Pre-Installation</v>
      </c>
      <c r="B19" s="40" t="str">
        <f>IF('CHP Systems'!$D$17&lt;&gt;"",DATE(YEAR('CHP Systems'!$D$17),MONTH('CHP Systems'!$D$17)+(-24),DAY('CHP Systems'!$D$17)),"Enter Date")</f>
        <v>Enter Date</v>
      </c>
      <c r="C19" s="40" t="str">
        <f>IF('CHP Systems'!$D$17&lt;&gt;"",DATE(YEAR('CHP Systems'!$D$17),MONTH('CHP Systems'!$D$17)+(-23),DAY('CHP Systems'!$D$17)),"Enter Date")</f>
        <v>Enter Date</v>
      </c>
      <c r="D19" s="40" t="str">
        <f>IF('CHP Systems'!$D$17&lt;&gt;"",DATE(YEAR('CHP Systems'!$D$17),MONTH('CHP Systems'!$D$17)+(-22),DAY('CHP Systems'!$D$17)),"Enter Date")</f>
        <v>Enter Date</v>
      </c>
      <c r="E19" s="40" t="str">
        <f>IF('CHP Systems'!$D$17&lt;&gt;"",DATE(YEAR('CHP Systems'!$D$17),MONTH('CHP Systems'!$D$17)+(-21),DAY('CHP Systems'!$D$17)),"Enter Date")</f>
        <v>Enter Date</v>
      </c>
      <c r="F19" s="40" t="str">
        <f>IF('CHP Systems'!$D$17&lt;&gt;"",DATE(YEAR('CHP Systems'!$D$17),MONTH('CHP Systems'!$D$17)+(-20),DAY('CHP Systems'!$D$17)),"Enter Date")</f>
        <v>Enter Date</v>
      </c>
      <c r="G19" s="40" t="str">
        <f>IF('CHP Systems'!$D$17&lt;&gt;"",DATE(YEAR('CHP Systems'!$D$17),MONTH('CHP Systems'!$D$17)+(-19),DAY('CHP Systems'!$D$17)),"Enter Date")</f>
        <v>Enter Date</v>
      </c>
      <c r="H19" s="40" t="str">
        <f>IF('CHP Systems'!$D$17&lt;&gt;"",DATE(YEAR('CHP Systems'!$D$17),MONTH('CHP Systems'!$D$17)+(-18),DAY('CHP Systems'!$D$17)),"Enter Date")</f>
        <v>Enter Date</v>
      </c>
      <c r="I19" s="40" t="str">
        <f>IF('CHP Systems'!$D$17&lt;&gt;"",DATE(YEAR('CHP Systems'!$D$17),MONTH('CHP Systems'!$D$17)+(-17),DAY('CHP Systems'!$D$17)),"Enter Date")</f>
        <v>Enter Date</v>
      </c>
      <c r="J19" s="40" t="str">
        <f>IF('CHP Systems'!$D$17&lt;&gt;"",DATE(YEAR('CHP Systems'!$D$17),MONTH('CHP Systems'!$D$17)+(-16),DAY('CHP Systems'!$D$17)),"Enter Date")</f>
        <v>Enter Date</v>
      </c>
      <c r="K19" s="40" t="str">
        <f>IF('CHP Systems'!$D$17&lt;&gt;"",DATE(YEAR('CHP Systems'!$D$17),MONTH('CHP Systems'!$D$17)+(-15),DAY('CHP Systems'!$D$17)),"Enter Date")</f>
        <v>Enter Date</v>
      </c>
      <c r="L19" s="40" t="str">
        <f>IF('CHP Systems'!$D$17&lt;&gt;"",DATE(YEAR('CHP Systems'!$D$17),MONTH('CHP Systems'!$D$17)+(-14),DAY('CHP Systems'!$D$17)),"Enter Date")</f>
        <v>Enter Date</v>
      </c>
      <c r="M19" s="40" t="str">
        <f>IF('CHP Systems'!$D$17&lt;&gt;"",DATE(YEAR('CHP Systems'!$D$17),MONTH('CHP Systems'!$D$17)+(-13),DAY('CHP Systems'!$D$17)),"Enter Date")</f>
        <v>Enter Date</v>
      </c>
    </row>
    <row r="20" spans="1:13" x14ac:dyDescent="0.2">
      <c r="A20" s="177"/>
      <c r="B20" s="11"/>
      <c r="C20" s="11"/>
      <c r="D20" s="11"/>
      <c r="E20" s="11"/>
      <c r="F20" s="11"/>
      <c r="G20" s="11"/>
      <c r="H20" s="11"/>
      <c r="I20" s="11"/>
      <c r="J20" s="11"/>
      <c r="K20" s="11"/>
      <c r="L20" s="11"/>
      <c r="M20" s="12"/>
    </row>
    <row r="21" spans="1:13" ht="12.75" customHeight="1" x14ac:dyDescent="0.2">
      <c r="A21" s="177"/>
      <c r="B21" s="39" t="str">
        <f>IF('CHP Systems'!$D$17&lt;&gt;"",DATE(YEAR('CHP Systems'!$D$17),MONTH('CHP Systems'!$D$17)+(-12),DAY('CHP Systems'!$D$17)),"Enter Date")</f>
        <v>Enter Date</v>
      </c>
      <c r="C21" s="39" t="str">
        <f>IF('CHP Systems'!$D$17&lt;&gt;"",DATE(YEAR('CHP Systems'!$D$17),MONTH('CHP Systems'!$D$17)+(-11),DAY('CHP Systems'!$D$17)),"Enter Date")</f>
        <v>Enter Date</v>
      </c>
      <c r="D21" s="39" t="str">
        <f>IF('CHP Systems'!$D$17&lt;&gt;"",DATE(YEAR('CHP Systems'!$D$17),MONTH('CHP Systems'!$D$17)+(-10),DAY('CHP Systems'!$D$17)),"Enter Date")</f>
        <v>Enter Date</v>
      </c>
      <c r="E21" s="39" t="str">
        <f>IF('CHP Systems'!$D$17&lt;&gt;"",DATE(YEAR('CHP Systems'!$D$17),MONTH('CHP Systems'!$D$17)+(-9),DAY('CHP Systems'!$D$17)),"Enter Date")</f>
        <v>Enter Date</v>
      </c>
      <c r="F21" s="39" t="str">
        <f>IF('CHP Systems'!$D$17&lt;&gt;"",DATE(YEAR('CHP Systems'!$D$17),MONTH('CHP Systems'!$D$17)+(-8),DAY('CHP Systems'!$D$17)),"Enter Date")</f>
        <v>Enter Date</v>
      </c>
      <c r="G21" s="39" t="str">
        <f>IF('CHP Systems'!$D$17&lt;&gt;"",DATE(YEAR('CHP Systems'!$D$17),MONTH('CHP Systems'!$D$17)+(-7),DAY('CHP Systems'!$D$17)),"Enter Date")</f>
        <v>Enter Date</v>
      </c>
      <c r="H21" s="39" t="str">
        <f>IF('CHP Systems'!$D$17&lt;&gt;"",DATE(YEAR('CHP Systems'!$D$17),MONTH('CHP Systems'!$D$17)+(-6),DAY('CHP Systems'!$D$17)),"Enter Date")</f>
        <v>Enter Date</v>
      </c>
      <c r="I21" s="39" t="str">
        <f>IF('CHP Systems'!$D$17&lt;&gt;"",DATE(YEAR('CHP Systems'!$D$17),MONTH('CHP Systems'!$D$17)+(-5),DAY('CHP Systems'!$D$17)),"Enter Date")</f>
        <v>Enter Date</v>
      </c>
      <c r="J21" s="39" t="str">
        <f>IF('CHP Systems'!$D$17&lt;&gt;"",DATE(YEAR('CHP Systems'!$D$17),MONTH('CHP Systems'!$D$17)+(-4),DAY('CHP Systems'!$D$17)),"Enter Date")</f>
        <v>Enter Date</v>
      </c>
      <c r="K21" s="39" t="str">
        <f>IF('CHP Systems'!$D$17&lt;&gt;"",DATE(YEAR('CHP Systems'!$D$17),MONTH('CHP Systems'!$D$17)+(-3),DAY('CHP Systems'!$D$17)),"Enter Date")</f>
        <v>Enter Date</v>
      </c>
      <c r="L21" s="39" t="str">
        <f>IF('CHP Systems'!$D$17&lt;&gt;"",DATE(YEAR('CHP Systems'!$D$17),MONTH('CHP Systems'!$D$17)+(-2),DAY('CHP Systems'!$D$17)),"Enter Date")</f>
        <v>Enter Date</v>
      </c>
      <c r="M21" s="39" t="str">
        <f>IF('CHP Systems'!$D$17&lt;&gt;"",DATE(YEAR('CHP Systems'!$D$17),MONTH('CHP Systems'!$D$17)+(-1),DAY('CHP Systems'!$D$17)),"Enter Date")</f>
        <v>Enter Date</v>
      </c>
    </row>
    <row r="22" spans="1:13" ht="13.5" thickBot="1" x14ac:dyDescent="0.25">
      <c r="A22" s="182"/>
      <c r="B22" s="11"/>
      <c r="C22" s="11"/>
      <c r="D22" s="11"/>
      <c r="E22" s="11"/>
      <c r="F22" s="11"/>
      <c r="G22" s="11"/>
      <c r="H22" s="11"/>
      <c r="I22" s="11"/>
      <c r="J22" s="11"/>
      <c r="K22" s="11"/>
      <c r="L22" s="11"/>
      <c r="M22" s="12"/>
    </row>
    <row r="23" spans="1:13" ht="12.75" customHeight="1" x14ac:dyDescent="0.2">
      <c r="A23" s="176" t="str">
        <f>_xlfn.CONCAT('CHP Systems'!D13," CHP Post-Installation")</f>
        <v>System 3 CHP Post-Installation</v>
      </c>
      <c r="B23" s="40" t="str">
        <f>IF('CHP Systems'!$D$17&lt;&gt;"",DATE(YEAR('CHP Systems'!$D$17),MONTH('CHP Systems'!$D$17)+(1),DAY('CHP Systems'!$D$17)),"Enter Date")</f>
        <v>Enter Date</v>
      </c>
      <c r="C23" s="40" t="str">
        <f>IF('CHP Systems'!$D$17&lt;&gt;"",DATE(YEAR('CHP Systems'!$D$17),MONTH('CHP Systems'!$D$17)+(2),DAY('CHP Systems'!$D$17)),"Enter Date")</f>
        <v>Enter Date</v>
      </c>
      <c r="D23" s="40" t="str">
        <f>IF('CHP Systems'!$D$17&lt;&gt;"",DATE(YEAR('CHP Systems'!$D$17),MONTH('CHP Systems'!$D$17)+(3),DAY('CHP Systems'!$D$17)),"Enter Date")</f>
        <v>Enter Date</v>
      </c>
      <c r="E23" s="40" t="str">
        <f>IF('CHP Systems'!$D$17&lt;&gt;"",DATE(YEAR('CHP Systems'!$D$17),MONTH('CHP Systems'!$D$17)+(4),DAY('CHP Systems'!$D$17)),"Enter Date")</f>
        <v>Enter Date</v>
      </c>
      <c r="F23" s="40" t="str">
        <f>IF('CHP Systems'!$D$17&lt;&gt;"",DATE(YEAR('CHP Systems'!$D$17),MONTH('CHP Systems'!$D$17)+(5),DAY('CHP Systems'!$D$17)),"Enter Date")</f>
        <v>Enter Date</v>
      </c>
      <c r="G23" s="40" t="str">
        <f>IF('CHP Systems'!$D$17&lt;&gt;"",DATE(YEAR('CHP Systems'!$D$17),MONTH('CHP Systems'!$D$17)+(6),DAY('CHP Systems'!$D$17)),"Enter Date")</f>
        <v>Enter Date</v>
      </c>
      <c r="H23" s="40" t="str">
        <f>IF('CHP Systems'!$D$17&lt;&gt;"",DATE(YEAR('CHP Systems'!$D$17),MONTH('CHP Systems'!$D$17)+(7),DAY('CHP Systems'!$D$17)),"Enter Date")</f>
        <v>Enter Date</v>
      </c>
      <c r="I23" s="40" t="str">
        <f>IF('CHP Systems'!$D$17&lt;&gt;"",DATE(YEAR('CHP Systems'!$D$17),MONTH('CHP Systems'!$D$17)+(8),DAY('CHP Systems'!$D$17)),"Enter Date")</f>
        <v>Enter Date</v>
      </c>
      <c r="J23" s="40" t="str">
        <f>IF('CHP Systems'!$D$17&lt;&gt;"",DATE(YEAR('CHP Systems'!$D$17),MONTH('CHP Systems'!$D$17)+(9),DAY('CHP Systems'!$D$17)),"Enter Date")</f>
        <v>Enter Date</v>
      </c>
      <c r="K23" s="40" t="str">
        <f>IF('CHP Systems'!$D$17&lt;&gt;"",DATE(YEAR('CHP Systems'!$D$17),MONTH('CHP Systems'!$D$17)+(10),DAY('CHP Systems'!$D$17)),"Enter Date")</f>
        <v>Enter Date</v>
      </c>
      <c r="L23" s="40" t="str">
        <f>IF('CHP Systems'!$D$17&lt;&gt;"",DATE(YEAR('CHP Systems'!$D$17),MONTH('CHP Systems'!$D$17)+(11),DAY('CHP Systems'!$D$17)),"Enter Date")</f>
        <v>Enter Date</v>
      </c>
      <c r="M23" s="40" t="str">
        <f>IF('CHP Systems'!$D$17&lt;&gt;"",DATE(YEAR('CHP Systems'!$D$17),MONTH('CHP Systems'!$D$17)+(12),DAY('CHP Systems'!$D$17)),"Enter Date")</f>
        <v>Enter Date</v>
      </c>
    </row>
    <row r="24" spans="1:13" x14ac:dyDescent="0.2">
      <c r="A24" s="177"/>
      <c r="B24" s="11"/>
      <c r="C24" s="11"/>
      <c r="D24" s="11"/>
      <c r="E24" s="11"/>
      <c r="F24" s="11"/>
      <c r="G24" s="11"/>
      <c r="H24" s="11"/>
      <c r="I24" s="11"/>
      <c r="J24" s="11"/>
      <c r="K24" s="11"/>
      <c r="L24" s="11"/>
      <c r="M24" s="12"/>
    </row>
    <row r="25" spans="1:13" x14ac:dyDescent="0.2">
      <c r="A25" s="177"/>
      <c r="B25" s="39" t="str">
        <f>IF('CHP Systems'!$D$17&lt;&gt;"",DATE(YEAR('CHP Systems'!$D$17),MONTH('CHP Systems'!$D$17)+(13),DAY('CHP Systems'!$D$17)),"Enter Date")</f>
        <v>Enter Date</v>
      </c>
      <c r="C25" s="39" t="str">
        <f>IF('CHP Systems'!$D$17&lt;&gt;"",DATE(YEAR('CHP Systems'!$D$17),MONTH('CHP Systems'!$D$17)+(14),DAY('CHP Systems'!$D$17)),"Enter Date")</f>
        <v>Enter Date</v>
      </c>
      <c r="D25" s="39" t="str">
        <f>IF('CHP Systems'!$D$17&lt;&gt;"",DATE(YEAR('CHP Systems'!$D$17),MONTH('CHP Systems'!$D$17)+(15),DAY('CHP Systems'!$D$17)),"Enter Date")</f>
        <v>Enter Date</v>
      </c>
      <c r="E25" s="39" t="str">
        <f>IF('CHP Systems'!$D$17&lt;&gt;"",DATE(YEAR('CHP Systems'!$D$17),MONTH('CHP Systems'!$D$17)+(16),DAY('CHP Systems'!$D$17)),"Enter Date")</f>
        <v>Enter Date</v>
      </c>
      <c r="F25" s="39" t="str">
        <f>IF('CHP Systems'!$D$17&lt;&gt;"",DATE(YEAR('CHP Systems'!$D$17),MONTH('CHP Systems'!$D$17)+(17),DAY('CHP Systems'!$D$17)),"Enter Date")</f>
        <v>Enter Date</v>
      </c>
      <c r="G25" s="39" t="str">
        <f>IF('CHP Systems'!$D$17&lt;&gt;"",DATE(YEAR('CHP Systems'!$D$17),MONTH('CHP Systems'!$D$17)+(18),DAY('CHP Systems'!$D$17)),"Enter Date")</f>
        <v>Enter Date</v>
      </c>
      <c r="H25" s="39" t="str">
        <f>IF('CHP Systems'!$D$17&lt;&gt;"",DATE(YEAR('CHP Systems'!$D$17),MONTH('CHP Systems'!$D$17)+(19),DAY('CHP Systems'!$D$17)),"Enter Date")</f>
        <v>Enter Date</v>
      </c>
      <c r="I25" s="39" t="str">
        <f>IF('CHP Systems'!$D$17&lt;&gt;"",DATE(YEAR('CHP Systems'!$D$17),MONTH('CHP Systems'!$D$17)+(20),DAY('CHP Systems'!$D$17)),"Enter Date")</f>
        <v>Enter Date</v>
      </c>
      <c r="J25" s="39" t="str">
        <f>IF('CHP Systems'!$D$17&lt;&gt;"",DATE(YEAR('CHP Systems'!$D$17),MONTH('CHP Systems'!$D$17)+(21),DAY('CHP Systems'!$D$17)),"Enter Date")</f>
        <v>Enter Date</v>
      </c>
      <c r="K25" s="39" t="str">
        <f>IF('CHP Systems'!$D$17&lt;&gt;"",DATE(YEAR('CHP Systems'!$D$17),MONTH('CHP Systems'!$D$17)+(22),DAY('CHP Systems'!$D$17)),"Enter Date")</f>
        <v>Enter Date</v>
      </c>
      <c r="L25" s="39" t="str">
        <f>IF('CHP Systems'!$D$17&lt;&gt;"",DATE(YEAR('CHP Systems'!$D$17),MONTH('CHP Systems'!$D$17)+(23),DAY('CHP Systems'!$D$17)),"Enter Date")</f>
        <v>Enter Date</v>
      </c>
      <c r="M25" s="39" t="str">
        <f>IF('CHP Systems'!$D$17&lt;&gt;"",DATE(YEAR('CHP Systems'!$D$17),MONTH('CHP Systems'!$D$17)+(24),DAY('CHP Systems'!$D$17)),"Enter Date")</f>
        <v>Enter Date</v>
      </c>
    </row>
    <row r="26" spans="1:13" ht="13.5" thickBot="1" x14ac:dyDescent="0.25">
      <c r="A26" s="177"/>
      <c r="B26" s="13"/>
      <c r="C26" s="13"/>
      <c r="D26" s="13"/>
      <c r="E26" s="13"/>
      <c r="F26" s="13"/>
      <c r="G26" s="13"/>
      <c r="H26" s="13"/>
      <c r="I26" s="13"/>
      <c r="J26" s="13"/>
      <c r="K26" s="13"/>
      <c r="L26" s="13"/>
      <c r="M26" s="41"/>
    </row>
    <row r="27" spans="1:13" ht="12.75" customHeight="1" x14ac:dyDescent="0.2">
      <c r="A27" s="178" t="str">
        <f>_xlfn.CONCAT('CHP Systems'!E13," CHP Pre-Installation")</f>
        <v>System 4 CHP Pre-Installation</v>
      </c>
      <c r="B27" s="40" t="str">
        <f>IF('CHP Systems'!$E$17&lt;&gt;"",DATE(YEAR('CHP Systems'!$E$17),MONTH('CHP Systems'!$E$17)+(-24),DAY('CHP Systems'!$E$17)),"Enter Date")</f>
        <v>Enter Date</v>
      </c>
      <c r="C27" s="40" t="str">
        <f>IF('CHP Systems'!$E$17&lt;&gt;"",DATE(YEAR('CHP Systems'!$E$17),MONTH('CHP Systems'!$E$17)+(-23),DAY('CHP Systems'!$E$17)),"Enter Date")</f>
        <v>Enter Date</v>
      </c>
      <c r="D27" s="40" t="str">
        <f>IF('CHP Systems'!$E$17&lt;&gt;"",DATE(YEAR('CHP Systems'!$E$17),MONTH('CHP Systems'!$E$17)+(-22),DAY('CHP Systems'!$E$17)),"Enter Date")</f>
        <v>Enter Date</v>
      </c>
      <c r="E27" s="40" t="str">
        <f>IF('CHP Systems'!$E$17&lt;&gt;"",DATE(YEAR('CHP Systems'!$E$17),MONTH('CHP Systems'!$E$17)+(-21),DAY('CHP Systems'!$E$17)),"Enter Date")</f>
        <v>Enter Date</v>
      </c>
      <c r="F27" s="40" t="str">
        <f>IF('CHP Systems'!$E$17&lt;&gt;"",DATE(YEAR('CHP Systems'!$E$17),MONTH('CHP Systems'!$E$17)+(-20),DAY('CHP Systems'!$E$17)),"Enter Date")</f>
        <v>Enter Date</v>
      </c>
      <c r="G27" s="40" t="str">
        <f>IF('CHP Systems'!$E$17&lt;&gt;"",DATE(YEAR('CHP Systems'!$E$17),MONTH('CHP Systems'!$E$17)+(-19),DAY('CHP Systems'!$E$17)),"Enter Date")</f>
        <v>Enter Date</v>
      </c>
      <c r="H27" s="40" t="str">
        <f>IF('CHP Systems'!$E$17&lt;&gt;"",DATE(YEAR('CHP Systems'!$E$17),MONTH('CHP Systems'!$E$17)+(-18),DAY('CHP Systems'!$E$17)),"Enter Date")</f>
        <v>Enter Date</v>
      </c>
      <c r="I27" s="40" t="str">
        <f>IF('CHP Systems'!$E$17&lt;&gt;"",DATE(YEAR('CHP Systems'!$E$17),MONTH('CHP Systems'!$E$17)+(-17),DAY('CHP Systems'!$E$17)),"Enter Date")</f>
        <v>Enter Date</v>
      </c>
      <c r="J27" s="40" t="str">
        <f>IF('CHP Systems'!$E$17&lt;&gt;"",DATE(YEAR('CHP Systems'!$E$17),MONTH('CHP Systems'!$E$17)+(-16),DAY('CHP Systems'!$E$17)),"Enter Date")</f>
        <v>Enter Date</v>
      </c>
      <c r="K27" s="40" t="str">
        <f>IF('CHP Systems'!$E$17&lt;&gt;"",DATE(YEAR('CHP Systems'!$E$17),MONTH('CHP Systems'!$E$17)+(-15),DAY('CHP Systems'!$E$17)),"Enter Date")</f>
        <v>Enter Date</v>
      </c>
      <c r="L27" s="40" t="str">
        <f>IF('CHP Systems'!$E$17&lt;&gt;"",DATE(YEAR('CHP Systems'!$E$17),MONTH('CHP Systems'!$E$17)+(-14),DAY('CHP Systems'!$E$17)),"Enter Date")</f>
        <v>Enter Date</v>
      </c>
      <c r="M27" s="40" t="str">
        <f>IF('CHP Systems'!$E$17&lt;&gt;"",DATE(YEAR('CHP Systems'!$E$17),MONTH('CHP Systems'!$E$17)+(-13),DAY('CHP Systems'!$E$17)),"Enter Date")</f>
        <v>Enter Date</v>
      </c>
    </row>
    <row r="28" spans="1:13" x14ac:dyDescent="0.2">
      <c r="A28" s="179"/>
      <c r="B28" s="11"/>
      <c r="C28" s="11"/>
      <c r="D28" s="11"/>
      <c r="E28" s="11"/>
      <c r="F28" s="11"/>
      <c r="G28" s="11"/>
      <c r="H28" s="11"/>
      <c r="I28" s="11"/>
      <c r="J28" s="11"/>
      <c r="K28" s="11"/>
      <c r="L28" s="11"/>
      <c r="M28" s="12"/>
    </row>
    <row r="29" spans="1:13" ht="12.75" customHeight="1" x14ac:dyDescent="0.2">
      <c r="A29" s="179"/>
      <c r="B29" s="39" t="str">
        <f>IF('CHP Systems'!$E$17&lt;&gt;"",DATE(YEAR('CHP Systems'!$E$17),MONTH('CHP Systems'!$E$17)+(-12),DAY('CHP Systems'!$E$17)),"Enter Date")</f>
        <v>Enter Date</v>
      </c>
      <c r="C29" s="39" t="str">
        <f>IF('CHP Systems'!$E$17&lt;&gt;"",DATE(YEAR('CHP Systems'!$E$17),MONTH('CHP Systems'!$E$17)+(-11),DAY('CHP Systems'!$E$17)),"Enter Date")</f>
        <v>Enter Date</v>
      </c>
      <c r="D29" s="39" t="str">
        <f>IF('CHP Systems'!$E$17&lt;&gt;"",DATE(YEAR('CHP Systems'!$E$17),MONTH('CHP Systems'!$E$17)+(-10),DAY('CHP Systems'!$E$17)),"Enter Date")</f>
        <v>Enter Date</v>
      </c>
      <c r="E29" s="39" t="str">
        <f>IF('CHP Systems'!$E$17&lt;&gt;"",DATE(YEAR('CHP Systems'!$E$17),MONTH('CHP Systems'!$E$17)+(-9),DAY('CHP Systems'!$E$17)),"Enter Date")</f>
        <v>Enter Date</v>
      </c>
      <c r="F29" s="39" t="str">
        <f>IF('CHP Systems'!$E$17&lt;&gt;"",DATE(YEAR('CHP Systems'!$E$17),MONTH('CHP Systems'!$E$17)+(-8),DAY('CHP Systems'!$E$17)),"Enter Date")</f>
        <v>Enter Date</v>
      </c>
      <c r="G29" s="39" t="str">
        <f>IF('CHP Systems'!$E$17&lt;&gt;"",DATE(YEAR('CHP Systems'!$E$17),MONTH('CHP Systems'!$E$17)+(-7),DAY('CHP Systems'!$E$17)),"Enter Date")</f>
        <v>Enter Date</v>
      </c>
      <c r="H29" s="39" t="str">
        <f>IF('CHP Systems'!$E$17&lt;&gt;"",DATE(YEAR('CHP Systems'!$E$17),MONTH('CHP Systems'!$E$17)+(-6),DAY('CHP Systems'!$E$17)),"Enter Date")</f>
        <v>Enter Date</v>
      </c>
      <c r="I29" s="39" t="str">
        <f>IF('CHP Systems'!$E$17&lt;&gt;"",DATE(YEAR('CHP Systems'!$E$17),MONTH('CHP Systems'!$E$17)+(-5),DAY('CHP Systems'!$E$17)),"Enter Date")</f>
        <v>Enter Date</v>
      </c>
      <c r="J29" s="39" t="str">
        <f>IF('CHP Systems'!$E$17&lt;&gt;"",DATE(YEAR('CHP Systems'!$E$17),MONTH('CHP Systems'!$E$17)+(-4),DAY('CHP Systems'!$E$17)),"Enter Date")</f>
        <v>Enter Date</v>
      </c>
      <c r="K29" s="39" t="str">
        <f>IF('CHP Systems'!$E$17&lt;&gt;"",DATE(YEAR('CHP Systems'!$E$17),MONTH('CHP Systems'!$E$17)+(-3),DAY('CHP Systems'!$E$17)),"Enter Date")</f>
        <v>Enter Date</v>
      </c>
      <c r="L29" s="39" t="str">
        <f>IF('CHP Systems'!$E$17&lt;&gt;"",DATE(YEAR('CHP Systems'!$E$17),MONTH('CHP Systems'!$E$17)+(-2),DAY('CHP Systems'!$E$17)),"Enter Date")</f>
        <v>Enter Date</v>
      </c>
      <c r="M29" s="39" t="str">
        <f>IF('CHP Systems'!$E$17&lt;&gt;"",DATE(YEAR('CHP Systems'!$E$17),MONTH('CHP Systems'!$E$17)+(-1),DAY('CHP Systems'!$E$17)),"Enter Date")</f>
        <v>Enter Date</v>
      </c>
    </row>
    <row r="30" spans="1:13" ht="13.5" thickBot="1" x14ac:dyDescent="0.25">
      <c r="A30" s="183"/>
      <c r="B30" s="11"/>
      <c r="C30" s="11"/>
      <c r="D30" s="11"/>
      <c r="E30" s="11"/>
      <c r="F30" s="11"/>
      <c r="G30" s="11"/>
      <c r="H30" s="11"/>
      <c r="I30" s="11"/>
      <c r="J30" s="11"/>
      <c r="K30" s="11"/>
      <c r="L30" s="11"/>
      <c r="M30" s="12"/>
    </row>
    <row r="31" spans="1:13" ht="12.75" customHeight="1" x14ac:dyDescent="0.2">
      <c r="A31" s="178" t="str">
        <f>_xlfn.CONCAT('CHP Systems'!E13," CHP Post-Installation")</f>
        <v>System 4 CHP Post-Installation</v>
      </c>
      <c r="B31" s="40" t="str">
        <f>IF('CHP Systems'!$E$17&lt;&gt;"",DATE(YEAR('CHP Systems'!$E$17),MONTH('CHP Systems'!$E$17)+(1),DAY('CHP Systems'!$E$17)),"Enter Date")</f>
        <v>Enter Date</v>
      </c>
      <c r="C31" s="40" t="str">
        <f>IF('CHP Systems'!$E$17&lt;&gt;"",DATE(YEAR('CHP Systems'!$E$17),MONTH('CHP Systems'!$E$17)+(2),DAY('CHP Systems'!$E$17)),"Enter Date")</f>
        <v>Enter Date</v>
      </c>
      <c r="D31" s="40" t="str">
        <f>IF('CHP Systems'!$E$17&lt;&gt;"",DATE(YEAR('CHP Systems'!$E$17),MONTH('CHP Systems'!$E$17)+(3),DAY('CHP Systems'!$E$17)),"Enter Date")</f>
        <v>Enter Date</v>
      </c>
      <c r="E31" s="40" t="str">
        <f>IF('CHP Systems'!$E$17&lt;&gt;"",DATE(YEAR('CHP Systems'!$E$17),MONTH('CHP Systems'!$E$17)+(4),DAY('CHP Systems'!$E$17)),"Enter Date")</f>
        <v>Enter Date</v>
      </c>
      <c r="F31" s="40" t="str">
        <f>IF('CHP Systems'!$E$17&lt;&gt;"",DATE(YEAR('CHP Systems'!$E$17),MONTH('CHP Systems'!$E$17)+(5),DAY('CHP Systems'!$E$17)),"Enter Date")</f>
        <v>Enter Date</v>
      </c>
      <c r="G31" s="40" t="str">
        <f>IF('CHP Systems'!$E$17&lt;&gt;"",DATE(YEAR('CHP Systems'!$E$17),MONTH('CHP Systems'!$E$17)+(6),DAY('CHP Systems'!$E$17)),"Enter Date")</f>
        <v>Enter Date</v>
      </c>
      <c r="H31" s="40" t="str">
        <f>IF('CHP Systems'!$E$17&lt;&gt;"",DATE(YEAR('CHP Systems'!$E$17),MONTH('CHP Systems'!$E$17)+(7),DAY('CHP Systems'!$E$17)),"Enter Date")</f>
        <v>Enter Date</v>
      </c>
      <c r="I31" s="40" t="str">
        <f>IF('CHP Systems'!$E$17&lt;&gt;"",DATE(YEAR('CHP Systems'!$E$17),MONTH('CHP Systems'!$E$17)+(8),DAY('CHP Systems'!$E$17)),"Enter Date")</f>
        <v>Enter Date</v>
      </c>
      <c r="J31" s="40" t="str">
        <f>IF('CHP Systems'!$E$17&lt;&gt;"",DATE(YEAR('CHP Systems'!$E$17),MONTH('CHP Systems'!$E$17)+(9),DAY('CHP Systems'!$E$17)),"Enter Date")</f>
        <v>Enter Date</v>
      </c>
      <c r="K31" s="40" t="str">
        <f>IF('CHP Systems'!$E$17&lt;&gt;"",DATE(YEAR('CHP Systems'!$E$17),MONTH('CHP Systems'!$E$17)+(10),DAY('CHP Systems'!$E$17)),"Enter Date")</f>
        <v>Enter Date</v>
      </c>
      <c r="L31" s="40" t="str">
        <f>IF('CHP Systems'!$E$17&lt;&gt;"",DATE(YEAR('CHP Systems'!$E$17),MONTH('CHP Systems'!$E$17)+(11),DAY('CHP Systems'!$E$17)),"Enter Date")</f>
        <v>Enter Date</v>
      </c>
      <c r="M31" s="40" t="str">
        <f>IF('CHP Systems'!$E$17&lt;&gt;"",DATE(YEAR('CHP Systems'!$E$17),MONTH('CHP Systems'!$E$17)+(12),DAY('CHP Systems'!$E$17)),"Enter Date")</f>
        <v>Enter Date</v>
      </c>
    </row>
    <row r="32" spans="1:13" x14ac:dyDescent="0.2">
      <c r="A32" s="179"/>
      <c r="B32" s="11"/>
      <c r="C32" s="11"/>
      <c r="D32" s="11"/>
      <c r="E32" s="11"/>
      <c r="F32" s="11"/>
      <c r="G32" s="11"/>
      <c r="H32" s="11"/>
      <c r="I32" s="11"/>
      <c r="J32" s="11"/>
      <c r="K32" s="11"/>
      <c r="L32" s="11"/>
      <c r="M32" s="12"/>
    </row>
    <row r="33" spans="1:13" x14ac:dyDescent="0.2">
      <c r="A33" s="179"/>
      <c r="B33" s="39" t="str">
        <f>IF('CHP Systems'!$E$17&lt;&gt;"",DATE(YEAR('CHP Systems'!$E$17),MONTH('CHP Systems'!$E$17)+(13),DAY('CHP Systems'!$E$17)),"Enter Date")</f>
        <v>Enter Date</v>
      </c>
      <c r="C33" s="39" t="str">
        <f>IF('CHP Systems'!$E$17&lt;&gt;"",DATE(YEAR('CHP Systems'!$E$17),MONTH('CHP Systems'!$E$17)+(14),DAY('CHP Systems'!$E$17)),"Enter Date")</f>
        <v>Enter Date</v>
      </c>
      <c r="D33" s="39" t="str">
        <f>IF('CHP Systems'!$E$17&lt;&gt;"",DATE(YEAR('CHP Systems'!$E$17),MONTH('CHP Systems'!$E$17)+(15),DAY('CHP Systems'!$E$17)),"Enter Date")</f>
        <v>Enter Date</v>
      </c>
      <c r="E33" s="39" t="str">
        <f>IF('CHP Systems'!$E$17&lt;&gt;"",DATE(YEAR('CHP Systems'!$E$17),MONTH('CHP Systems'!$E$17)+(16),DAY('CHP Systems'!$E$17)),"Enter Date")</f>
        <v>Enter Date</v>
      </c>
      <c r="F33" s="39" t="str">
        <f>IF('CHP Systems'!$E$17&lt;&gt;"",DATE(YEAR('CHP Systems'!$E$17),MONTH('CHP Systems'!$E$17)+(17),DAY('CHP Systems'!$E$17)),"Enter Date")</f>
        <v>Enter Date</v>
      </c>
      <c r="G33" s="39" t="str">
        <f>IF('CHP Systems'!$E$17&lt;&gt;"",DATE(YEAR('CHP Systems'!$E$17),MONTH('CHP Systems'!$E$17)+(18),DAY('CHP Systems'!$E$17)),"Enter Date")</f>
        <v>Enter Date</v>
      </c>
      <c r="H33" s="39" t="str">
        <f>IF('CHP Systems'!$E$17&lt;&gt;"",DATE(YEAR('CHP Systems'!$E$17),MONTH('CHP Systems'!$E$17)+(19),DAY('CHP Systems'!$E$17)),"Enter Date")</f>
        <v>Enter Date</v>
      </c>
      <c r="I33" s="39" t="str">
        <f>IF('CHP Systems'!$E$17&lt;&gt;"",DATE(YEAR('CHP Systems'!$E$17),MONTH('CHP Systems'!$E$17)+(20),DAY('CHP Systems'!$E$17)),"Enter Date")</f>
        <v>Enter Date</v>
      </c>
      <c r="J33" s="39" t="str">
        <f>IF('CHP Systems'!$E$17&lt;&gt;"",DATE(YEAR('CHP Systems'!$E$17),MONTH('CHP Systems'!$E$17)+(21),DAY('CHP Systems'!$E$17)),"Enter Date")</f>
        <v>Enter Date</v>
      </c>
      <c r="K33" s="39" t="str">
        <f>IF('CHP Systems'!$E$17&lt;&gt;"",DATE(YEAR('CHP Systems'!$E$17),MONTH('CHP Systems'!$E$17)+(22),DAY('CHP Systems'!$E$17)),"Enter Date")</f>
        <v>Enter Date</v>
      </c>
      <c r="L33" s="39" t="str">
        <f>IF('CHP Systems'!$E$17&lt;&gt;"",DATE(YEAR('CHP Systems'!$E$17),MONTH('CHP Systems'!$E$17)+(23),DAY('CHP Systems'!$E$17)),"Enter Date")</f>
        <v>Enter Date</v>
      </c>
      <c r="M33" s="39" t="str">
        <f>IF('CHP Systems'!$E$17&lt;&gt;"",DATE(YEAR('CHP Systems'!$E$17),MONTH('CHP Systems'!$E$17)+(24),DAY('CHP Systems'!$E$17)),"Enter Date")</f>
        <v>Enter Date</v>
      </c>
    </row>
    <row r="34" spans="1:13" ht="13.5" thickBot="1" x14ac:dyDescent="0.25">
      <c r="A34" s="179"/>
      <c r="B34" s="11"/>
      <c r="C34" s="11"/>
      <c r="D34" s="11"/>
      <c r="E34" s="11"/>
      <c r="F34" s="11"/>
      <c r="G34" s="11"/>
      <c r="H34" s="11"/>
      <c r="I34" s="11"/>
      <c r="J34" s="11"/>
      <c r="K34" s="11"/>
      <c r="L34" s="11"/>
      <c r="M34" s="12"/>
    </row>
    <row r="35" spans="1:13" ht="12.75" customHeight="1" x14ac:dyDescent="0.2">
      <c r="A35" s="176" t="str">
        <f>_xlfn.CONCAT('CHP Systems'!F13," CHP Pre-Installation")</f>
        <v>System 5 CHP Pre-Installation</v>
      </c>
      <c r="B35" s="40" t="str">
        <f>IF('CHP Systems'!$F$17&lt;&gt;"",DATE(YEAR('CHP Systems'!$F$17),MONTH('CHP Systems'!$F$17)+(-24),DAY('CHP Systems'!$F$17)),"Enter Date")</f>
        <v>Enter Date</v>
      </c>
      <c r="C35" s="40" t="str">
        <f>IF('CHP Systems'!$F$17&lt;&gt;"",DATE(YEAR('CHP Systems'!$F$17),MONTH('CHP Systems'!$F$17)+(-23),DAY('CHP Systems'!$F$17)),"Enter Date")</f>
        <v>Enter Date</v>
      </c>
      <c r="D35" s="40" t="str">
        <f>IF('CHP Systems'!$F$17&lt;&gt;"",DATE(YEAR('CHP Systems'!$F$17),MONTH('CHP Systems'!$F$17)+(-22),DAY('CHP Systems'!$F$17)),"Enter Date")</f>
        <v>Enter Date</v>
      </c>
      <c r="E35" s="40" t="str">
        <f>IF('CHP Systems'!$F$17&lt;&gt;"",DATE(YEAR('CHP Systems'!$F$17),MONTH('CHP Systems'!$F$17)+(-21),DAY('CHP Systems'!$F$17)),"Enter Date")</f>
        <v>Enter Date</v>
      </c>
      <c r="F35" s="40" t="str">
        <f>IF('CHP Systems'!$F$17&lt;&gt;"",DATE(YEAR('CHP Systems'!$F$17),MONTH('CHP Systems'!$F$17)+(-20),DAY('CHP Systems'!$F$17)),"Enter Date")</f>
        <v>Enter Date</v>
      </c>
      <c r="G35" s="40" t="str">
        <f>IF('CHP Systems'!$F$17&lt;&gt;"",DATE(YEAR('CHP Systems'!$F$17),MONTH('CHP Systems'!$F$17)+(-19),DAY('CHP Systems'!$F$17)),"Enter Date")</f>
        <v>Enter Date</v>
      </c>
      <c r="H35" s="40" t="str">
        <f>IF('CHP Systems'!$F$17&lt;&gt;"",DATE(YEAR('CHP Systems'!$F$17),MONTH('CHP Systems'!$F$17)+(-18),DAY('CHP Systems'!$F$17)),"Enter Date")</f>
        <v>Enter Date</v>
      </c>
      <c r="I35" s="40" t="str">
        <f>IF('CHP Systems'!$F$17&lt;&gt;"",DATE(YEAR('CHP Systems'!$F$17),MONTH('CHP Systems'!$F$17)+(-17),DAY('CHP Systems'!$F$17)),"Enter Date")</f>
        <v>Enter Date</v>
      </c>
      <c r="J35" s="40" t="str">
        <f>IF('CHP Systems'!$F$17&lt;&gt;"",DATE(YEAR('CHP Systems'!$F$17),MONTH('CHP Systems'!$F$17)+(-16),DAY('CHP Systems'!$F$17)),"Enter Date")</f>
        <v>Enter Date</v>
      </c>
      <c r="K35" s="40" t="str">
        <f>IF('CHP Systems'!$F$17&lt;&gt;"",DATE(YEAR('CHP Systems'!$F$17),MONTH('CHP Systems'!$F$17)+(-15),DAY('CHP Systems'!$F$17)),"Enter Date")</f>
        <v>Enter Date</v>
      </c>
      <c r="L35" s="40" t="str">
        <f>IF('CHP Systems'!$F$17&lt;&gt;"",DATE(YEAR('CHP Systems'!$F$17),MONTH('CHP Systems'!$F$17)+(-14),DAY('CHP Systems'!$F$17)),"Enter Date")</f>
        <v>Enter Date</v>
      </c>
      <c r="M35" s="40" t="str">
        <f>IF('CHP Systems'!$F$17&lt;&gt;"",DATE(YEAR('CHP Systems'!$F$17),MONTH('CHP Systems'!$F$17)+(-13),DAY('CHP Systems'!$F$17)),"Enter Date")</f>
        <v>Enter Date</v>
      </c>
    </row>
    <row r="36" spans="1:13" x14ac:dyDescent="0.2">
      <c r="A36" s="177"/>
      <c r="B36" s="11"/>
      <c r="C36" s="11"/>
      <c r="D36" s="11"/>
      <c r="E36" s="11"/>
      <c r="F36" s="11"/>
      <c r="G36" s="11"/>
      <c r="H36" s="11"/>
      <c r="I36" s="11"/>
      <c r="J36" s="11"/>
      <c r="K36" s="11"/>
      <c r="L36" s="11"/>
      <c r="M36" s="12"/>
    </row>
    <row r="37" spans="1:13" ht="12.75" customHeight="1" x14ac:dyDescent="0.2">
      <c r="A37" s="177"/>
      <c r="B37" s="39" t="str">
        <f>IF('CHP Systems'!$F$17&lt;&gt;"",DATE(YEAR('CHP Systems'!$F$17),MONTH('CHP Systems'!$F$17)+(-12),DAY('CHP Systems'!$F$17)),"Enter Date")</f>
        <v>Enter Date</v>
      </c>
      <c r="C37" s="39" t="str">
        <f>IF('CHP Systems'!$F$17&lt;&gt;"",DATE(YEAR('CHP Systems'!$F$17),MONTH('CHP Systems'!$F$17)+(-11),DAY('CHP Systems'!$F$17)),"Enter Date")</f>
        <v>Enter Date</v>
      </c>
      <c r="D37" s="39" t="str">
        <f>IF('CHP Systems'!$F$17&lt;&gt;"",DATE(YEAR('CHP Systems'!$F$17),MONTH('CHP Systems'!$F$17)+(-10),DAY('CHP Systems'!$F$17)),"Enter Date")</f>
        <v>Enter Date</v>
      </c>
      <c r="E37" s="39" t="str">
        <f>IF('CHP Systems'!$F$17&lt;&gt;"",DATE(YEAR('CHP Systems'!$F$17),MONTH('CHP Systems'!$F$17)+(-9),DAY('CHP Systems'!$F$17)),"Enter Date")</f>
        <v>Enter Date</v>
      </c>
      <c r="F37" s="39" t="str">
        <f>IF('CHP Systems'!$F$17&lt;&gt;"",DATE(YEAR('CHP Systems'!$F$17),MONTH('CHP Systems'!$F$17)+(-8),DAY('CHP Systems'!$F$17)),"Enter Date")</f>
        <v>Enter Date</v>
      </c>
      <c r="G37" s="39" t="str">
        <f>IF('CHP Systems'!$F$17&lt;&gt;"",DATE(YEAR('CHP Systems'!$F$17),MONTH('CHP Systems'!$F$17)+(-7),DAY('CHP Systems'!$F$17)),"Enter Date")</f>
        <v>Enter Date</v>
      </c>
      <c r="H37" s="39" t="str">
        <f>IF('CHP Systems'!$F$17&lt;&gt;"",DATE(YEAR('CHP Systems'!$F$17),MONTH('CHP Systems'!$F$17)+(-6),DAY('CHP Systems'!$F$17)),"Enter Date")</f>
        <v>Enter Date</v>
      </c>
      <c r="I37" s="39" t="str">
        <f>IF('CHP Systems'!$F$17&lt;&gt;"",DATE(YEAR('CHP Systems'!$F$17),MONTH('CHP Systems'!$F$17)+(-5),DAY('CHP Systems'!$F$17)),"Enter Date")</f>
        <v>Enter Date</v>
      </c>
      <c r="J37" s="39" t="str">
        <f>IF('CHP Systems'!$F$17&lt;&gt;"",DATE(YEAR('CHP Systems'!$F$17),MONTH('CHP Systems'!$F$17)+(-4),DAY('CHP Systems'!$F$17)),"Enter Date")</f>
        <v>Enter Date</v>
      </c>
      <c r="K37" s="39" t="str">
        <f>IF('CHP Systems'!$F$17&lt;&gt;"",DATE(YEAR('CHP Systems'!$F$17),MONTH('CHP Systems'!$F$17)+(-3),DAY('CHP Systems'!$F$17)),"Enter Date")</f>
        <v>Enter Date</v>
      </c>
      <c r="L37" s="39" t="str">
        <f>IF('CHP Systems'!$F$17&lt;&gt;"",DATE(YEAR('CHP Systems'!$F$17),MONTH('CHP Systems'!$F$17)+(-2),DAY('CHP Systems'!$F$17)),"Enter Date")</f>
        <v>Enter Date</v>
      </c>
      <c r="M37" s="39" t="str">
        <f>IF('CHP Systems'!$F$17&lt;&gt;"",DATE(YEAR('CHP Systems'!$F$17),MONTH('CHP Systems'!$F$17)+(-1),DAY('CHP Systems'!$F$17)),"Enter Date")</f>
        <v>Enter Date</v>
      </c>
    </row>
    <row r="38" spans="1:13" ht="13.5" thickBot="1" x14ac:dyDescent="0.25">
      <c r="A38" s="182"/>
      <c r="B38" s="11"/>
      <c r="C38" s="11"/>
      <c r="D38" s="11"/>
      <c r="E38" s="11"/>
      <c r="F38" s="11"/>
      <c r="G38" s="11"/>
      <c r="H38" s="11"/>
      <c r="I38" s="11"/>
      <c r="J38" s="11"/>
      <c r="K38" s="11"/>
      <c r="L38" s="11"/>
      <c r="M38" s="12"/>
    </row>
    <row r="39" spans="1:13" ht="12.75" customHeight="1" x14ac:dyDescent="0.2">
      <c r="A39" s="176" t="str">
        <f>_xlfn.CONCAT('CHP Systems'!F13," CHP Post-Installation")</f>
        <v>System 5 CHP Post-Installation</v>
      </c>
      <c r="B39" s="40" t="str">
        <f>IF('CHP Systems'!$F$17&lt;&gt;"",DATE(YEAR('CHP Systems'!$F$17),MONTH('CHP Systems'!$F$17)+(1),DAY('CHP Systems'!$F$17)),"Enter Date")</f>
        <v>Enter Date</v>
      </c>
      <c r="C39" s="40" t="str">
        <f>IF('CHP Systems'!$F$17&lt;&gt;"",DATE(YEAR('CHP Systems'!$F$17),MONTH('CHP Systems'!$F$17)+(2),DAY('CHP Systems'!$F$17)),"Enter Date")</f>
        <v>Enter Date</v>
      </c>
      <c r="D39" s="40" t="str">
        <f>IF('CHP Systems'!$F$17&lt;&gt;"",DATE(YEAR('CHP Systems'!$F$17),MONTH('CHP Systems'!$F$17)+(3),DAY('CHP Systems'!$F$17)),"Enter Date")</f>
        <v>Enter Date</v>
      </c>
      <c r="E39" s="40" t="str">
        <f>IF('CHP Systems'!$F$17&lt;&gt;"",DATE(YEAR('CHP Systems'!$F$17),MONTH('CHP Systems'!$F$17)+(4),DAY('CHP Systems'!$F$17)),"Enter Date")</f>
        <v>Enter Date</v>
      </c>
      <c r="F39" s="40" t="str">
        <f>IF('CHP Systems'!$F$17&lt;&gt;"",DATE(YEAR('CHP Systems'!$F$17),MONTH('CHP Systems'!$F$17)+(5),DAY('CHP Systems'!$F$17)),"Enter Date")</f>
        <v>Enter Date</v>
      </c>
      <c r="G39" s="40" t="str">
        <f>IF('CHP Systems'!$F$17&lt;&gt;"",DATE(YEAR('CHP Systems'!$F$17),MONTH('CHP Systems'!$F$17)+(6),DAY('CHP Systems'!$F$17)),"Enter Date")</f>
        <v>Enter Date</v>
      </c>
      <c r="H39" s="40" t="str">
        <f>IF('CHP Systems'!$F$17&lt;&gt;"",DATE(YEAR('CHP Systems'!$F$17),MONTH('CHP Systems'!$F$17)+(7),DAY('CHP Systems'!$F$17)),"Enter Date")</f>
        <v>Enter Date</v>
      </c>
      <c r="I39" s="40" t="str">
        <f>IF('CHP Systems'!$F$17&lt;&gt;"",DATE(YEAR('CHP Systems'!$F$17),MONTH('CHP Systems'!$F$17)+(8),DAY('CHP Systems'!$F$17)),"Enter Date")</f>
        <v>Enter Date</v>
      </c>
      <c r="J39" s="40" t="str">
        <f>IF('CHP Systems'!$F$17&lt;&gt;"",DATE(YEAR('CHP Systems'!$F$17),MONTH('CHP Systems'!$F$17)+(9),DAY('CHP Systems'!$F$17)),"Enter Date")</f>
        <v>Enter Date</v>
      </c>
      <c r="K39" s="40" t="str">
        <f>IF('CHP Systems'!$F$17&lt;&gt;"",DATE(YEAR('CHP Systems'!$F$17),MONTH('CHP Systems'!$F$17)+(10),DAY('CHP Systems'!$F$17)),"Enter Date")</f>
        <v>Enter Date</v>
      </c>
      <c r="L39" s="40" t="str">
        <f>IF('CHP Systems'!$F$17&lt;&gt;"",DATE(YEAR('CHP Systems'!$F$17),MONTH('CHP Systems'!$F$17)+(11),DAY('CHP Systems'!$F$17)),"Enter Date")</f>
        <v>Enter Date</v>
      </c>
      <c r="M39" s="40" t="str">
        <f>IF('CHP Systems'!$F$17&lt;&gt;"",DATE(YEAR('CHP Systems'!$F$17),MONTH('CHP Systems'!$F$17)+(12),DAY('CHP Systems'!$F$17)),"Enter Date")</f>
        <v>Enter Date</v>
      </c>
    </row>
    <row r="40" spans="1:13" ht="13.5" thickBot="1" x14ac:dyDescent="0.25">
      <c r="A40" s="177"/>
      <c r="B40" s="11"/>
      <c r="C40" s="11"/>
      <c r="D40" s="11"/>
      <c r="E40" s="11"/>
      <c r="F40" s="11"/>
      <c r="G40" s="11"/>
      <c r="H40" s="11"/>
      <c r="I40" s="11"/>
      <c r="J40" s="11"/>
      <c r="K40" s="11"/>
      <c r="L40" s="11"/>
      <c r="M40" s="12"/>
    </row>
    <row r="41" spans="1:13" x14ac:dyDescent="0.2">
      <c r="A41" s="177"/>
      <c r="B41" s="40" t="str">
        <f>IF('CHP Systems'!$F$17&lt;&gt;"",DATE(YEAR('CHP Systems'!$F$17),MONTH('CHP Systems'!$F$17)+(13),DAY('CHP Systems'!$F$17)),"Enter Date")</f>
        <v>Enter Date</v>
      </c>
      <c r="C41" s="40" t="str">
        <f>IF('CHP Systems'!$F$17&lt;&gt;"",DATE(YEAR('CHP Systems'!$F$17),MONTH('CHP Systems'!$F$17)+(14),DAY('CHP Systems'!$F$17)),"Enter Date")</f>
        <v>Enter Date</v>
      </c>
      <c r="D41" s="40" t="str">
        <f>IF('CHP Systems'!$F$17&lt;&gt;"",DATE(YEAR('CHP Systems'!$F$17),MONTH('CHP Systems'!$F$17)+(15),DAY('CHP Systems'!$F$17)),"Enter Date")</f>
        <v>Enter Date</v>
      </c>
      <c r="E41" s="40" t="str">
        <f>IF('CHP Systems'!$F$17&lt;&gt;"",DATE(YEAR('CHP Systems'!$F$17),MONTH('CHP Systems'!$F$17)+(16),DAY('CHP Systems'!$F$17)),"Enter Date")</f>
        <v>Enter Date</v>
      </c>
      <c r="F41" s="40" t="str">
        <f>IF('CHP Systems'!$F$17&lt;&gt;"",DATE(YEAR('CHP Systems'!$F$17),MONTH('CHP Systems'!$F$17)+(17),DAY('CHP Systems'!$F$17)),"Enter Date")</f>
        <v>Enter Date</v>
      </c>
      <c r="G41" s="40" t="str">
        <f>IF('CHP Systems'!$F$17&lt;&gt;"",DATE(YEAR('CHP Systems'!$F$17),MONTH('CHP Systems'!$F$17)+(18),DAY('CHP Systems'!$F$17)),"Enter Date")</f>
        <v>Enter Date</v>
      </c>
      <c r="H41" s="40" t="str">
        <f>IF('CHP Systems'!$F$17&lt;&gt;"",DATE(YEAR('CHP Systems'!$F$17),MONTH('CHP Systems'!$F$17)+(19),DAY('CHP Systems'!$F$17)),"Enter Date")</f>
        <v>Enter Date</v>
      </c>
      <c r="I41" s="40" t="str">
        <f>IF('CHP Systems'!$F$17&lt;&gt;"",DATE(YEAR('CHP Systems'!$F$17),MONTH('CHP Systems'!$F$17)+(20),DAY('CHP Systems'!$F$17)),"Enter Date")</f>
        <v>Enter Date</v>
      </c>
      <c r="J41" s="40" t="str">
        <f>IF('CHP Systems'!$F$17&lt;&gt;"",DATE(YEAR('CHP Systems'!$F$17),MONTH('CHP Systems'!$F$17)+(21),DAY('CHP Systems'!$F$17)),"Enter Date")</f>
        <v>Enter Date</v>
      </c>
      <c r="K41" s="40" t="str">
        <f>IF('CHP Systems'!$F$17&lt;&gt;"",DATE(YEAR('CHP Systems'!$F$17),MONTH('CHP Systems'!$F$17)+(22),DAY('CHP Systems'!$F$17)),"Enter Date")</f>
        <v>Enter Date</v>
      </c>
      <c r="L41" s="40" t="str">
        <f>IF('CHP Systems'!$F$17&lt;&gt;"",DATE(YEAR('CHP Systems'!$F$17),MONTH('CHP Systems'!$F$17)+(23),DAY('CHP Systems'!$F$17)),"Enter Date")</f>
        <v>Enter Date</v>
      </c>
      <c r="M41" s="40" t="str">
        <f>IF('CHP Systems'!$F$17&lt;&gt;"",DATE(YEAR('CHP Systems'!$F$17),MONTH('CHP Systems'!$F$17)+(24),DAY('CHP Systems'!$F$17)),"Enter Date")</f>
        <v>Enter Date</v>
      </c>
    </row>
    <row r="42" spans="1:13" ht="13.5" thickBot="1" x14ac:dyDescent="0.25">
      <c r="A42" s="180"/>
      <c r="B42" s="13"/>
      <c r="C42" s="13"/>
      <c r="D42" s="13"/>
      <c r="E42" s="13"/>
      <c r="F42" s="13"/>
      <c r="G42" s="13"/>
      <c r="H42" s="13"/>
      <c r="I42" s="13"/>
      <c r="J42" s="13"/>
      <c r="K42" s="13"/>
      <c r="L42" s="13"/>
      <c r="M42" s="41"/>
    </row>
  </sheetData>
  <mergeCells count="12">
    <mergeCell ref="A1:M1"/>
    <mergeCell ref="A7:A10"/>
    <mergeCell ref="A15:A18"/>
    <mergeCell ref="A2:M2"/>
    <mergeCell ref="A3:A6"/>
    <mergeCell ref="A11:A14"/>
    <mergeCell ref="A23:A26"/>
    <mergeCell ref="A31:A34"/>
    <mergeCell ref="A39:A42"/>
    <mergeCell ref="A19:A22"/>
    <mergeCell ref="A27:A30"/>
    <mergeCell ref="A35:A38"/>
  </mergeCells>
  <conditionalFormatting sqref="B9:M9 B7:M7">
    <cfRule type="containsText" dxfId="9" priority="10" operator="containsText" text="Enter Date">
      <formula>NOT(ISERROR(SEARCH("Enter Date",B7)))</formula>
    </cfRule>
  </conditionalFormatting>
  <conditionalFormatting sqref="B11">
    <cfRule type="containsText" dxfId="8" priority="9" operator="containsText" text="Enter Date">
      <formula>NOT(ISERROR(SEARCH("Enter Date",B11)))</formula>
    </cfRule>
  </conditionalFormatting>
  <conditionalFormatting sqref="B5:M5 B3:M3">
    <cfRule type="containsText" dxfId="7" priority="8" operator="containsText" text="Enter Date">
      <formula>NOT(ISERROR(SEARCH("Enter Date",B3)))</formula>
    </cfRule>
  </conditionalFormatting>
  <conditionalFormatting sqref="B17:M17 B15:M15 B13:M13 C11:M11">
    <cfRule type="containsText" dxfId="6" priority="7" operator="containsText" text="Enter Date">
      <formula>NOT(ISERROR(SEARCH("Enter Date",B11)))</formula>
    </cfRule>
  </conditionalFormatting>
  <conditionalFormatting sqref="B19:M19">
    <cfRule type="containsText" dxfId="5" priority="6" operator="containsText" text="Enter Date">
      <formula>NOT(ISERROR(SEARCH("Enter Date",B19)))</formula>
    </cfRule>
  </conditionalFormatting>
  <conditionalFormatting sqref="B25:M25 B23:M23 B21:M21">
    <cfRule type="containsText" dxfId="4" priority="5" operator="containsText" text="Enter Date">
      <formula>NOT(ISERROR(SEARCH("Enter Date",B21)))</formula>
    </cfRule>
  </conditionalFormatting>
  <conditionalFormatting sqref="B27">
    <cfRule type="containsText" dxfId="3" priority="4" operator="containsText" text="Enter Date">
      <formula>NOT(ISERROR(SEARCH("Enter Date",B27)))</formula>
    </cfRule>
  </conditionalFormatting>
  <conditionalFormatting sqref="B33:M33 B31:M31 B29:M29 C27:M27">
    <cfRule type="containsText" dxfId="2" priority="3" operator="containsText" text="Enter Date">
      <formula>NOT(ISERROR(SEARCH("Enter Date",B27)))</formula>
    </cfRule>
  </conditionalFormatting>
  <conditionalFormatting sqref="B35">
    <cfRule type="containsText" dxfId="1" priority="2" operator="containsText" text="Enter Date">
      <formula>NOT(ISERROR(SEARCH("Enter Date",B35)))</formula>
    </cfRule>
  </conditionalFormatting>
  <conditionalFormatting sqref="B41:M41 B39:M39 B37:M37 C35:M35">
    <cfRule type="containsText" dxfId="0" priority="1" operator="containsText" text="Enter Date">
      <formula>NOT(ISERROR(SEARCH("Enter Date",B35)))</formula>
    </cfRule>
  </conditionalFormatting>
  <printOptions horizontalCentered="1"/>
  <pageMargins left="0.7" right="0.7" top="0.75" bottom="0.75" header="0.3" footer="0.3"/>
  <pageSetup scale="73" fitToHeight="0" orientation="landscape" r:id="rId1"/>
  <headerFooter>
    <oddFooter>&amp;CCONFIDENTIAL AND 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86D55-3209-48BE-8AC6-442CD1F18B6C}">
  <sheetPr>
    <tabColor rgb="FFFFFF00"/>
  </sheetPr>
  <dimension ref="A1:Q27"/>
  <sheetViews>
    <sheetView zoomScaleNormal="100" workbookViewId="0">
      <selection activeCell="A23" sqref="A23:A27"/>
    </sheetView>
  </sheetViews>
  <sheetFormatPr defaultRowHeight="12.75" x14ac:dyDescent="0.2"/>
  <cols>
    <col min="1" max="1" width="11.5703125" bestFit="1" customWidth="1"/>
  </cols>
  <sheetData>
    <row r="1" spans="1:17" s="9" customFormat="1" ht="18" x14ac:dyDescent="0.25">
      <c r="A1" s="184" t="s">
        <v>19</v>
      </c>
      <c r="B1" s="184"/>
      <c r="C1" s="184"/>
      <c r="D1" s="184"/>
      <c r="E1" s="184"/>
      <c r="F1" s="184"/>
      <c r="G1" s="184"/>
      <c r="H1" s="184"/>
      <c r="I1" s="184"/>
      <c r="J1" s="184"/>
      <c r="K1" s="184"/>
      <c r="L1" s="184"/>
      <c r="M1" s="184"/>
    </row>
    <row r="2" spans="1:17" ht="31.5" customHeight="1" x14ac:dyDescent="0.2">
      <c r="A2" s="201" t="s">
        <v>62</v>
      </c>
      <c r="B2" s="201"/>
      <c r="C2" s="201"/>
      <c r="D2" s="201"/>
      <c r="E2" s="201"/>
      <c r="F2" s="201"/>
      <c r="G2" s="201"/>
      <c r="H2" s="201"/>
      <c r="I2" s="201"/>
      <c r="J2" s="201"/>
      <c r="K2" s="201"/>
      <c r="L2" s="201"/>
      <c r="M2" s="201"/>
      <c r="N2" s="48"/>
      <c r="O2" s="48"/>
      <c r="P2" s="26"/>
      <c r="Q2" s="14"/>
    </row>
    <row r="3" spans="1:17" s="8" customFormat="1" ht="20.100000000000001" customHeight="1" x14ac:dyDescent="0.2">
      <c r="A3" s="195" t="str">
        <f>'CHP Systems'!B13</f>
        <v>System 1</v>
      </c>
      <c r="B3" s="189"/>
      <c r="C3" s="190"/>
      <c r="D3" s="190"/>
      <c r="E3" s="190"/>
      <c r="F3" s="190"/>
      <c r="G3" s="190"/>
      <c r="H3" s="190"/>
      <c r="I3" s="190"/>
      <c r="J3" s="190"/>
      <c r="K3" s="190"/>
      <c r="L3" s="190"/>
      <c r="M3" s="191"/>
    </row>
    <row r="4" spans="1:17" s="8" customFormat="1" ht="20.100000000000001" customHeight="1" x14ac:dyDescent="0.2">
      <c r="A4" s="195"/>
      <c r="B4" s="189"/>
      <c r="C4" s="190"/>
      <c r="D4" s="190"/>
      <c r="E4" s="190"/>
      <c r="F4" s="190"/>
      <c r="G4" s="190"/>
      <c r="H4" s="190"/>
      <c r="I4" s="190"/>
      <c r="J4" s="190"/>
      <c r="K4" s="190"/>
      <c r="L4" s="190"/>
      <c r="M4" s="191"/>
    </row>
    <row r="5" spans="1:17" s="8" customFormat="1" ht="20.100000000000001" customHeight="1" x14ac:dyDescent="0.2">
      <c r="A5" s="195"/>
      <c r="B5" s="189"/>
      <c r="C5" s="190"/>
      <c r="D5" s="190"/>
      <c r="E5" s="190"/>
      <c r="F5" s="190"/>
      <c r="G5" s="190"/>
      <c r="H5" s="190"/>
      <c r="I5" s="190"/>
      <c r="J5" s="190"/>
      <c r="K5" s="190"/>
      <c r="L5" s="190"/>
      <c r="M5" s="191"/>
    </row>
    <row r="6" spans="1:17" s="8" customFormat="1" ht="20.100000000000001" customHeight="1" x14ac:dyDescent="0.2">
      <c r="A6" s="195"/>
      <c r="B6" s="189"/>
      <c r="C6" s="190"/>
      <c r="D6" s="190"/>
      <c r="E6" s="190"/>
      <c r="F6" s="190"/>
      <c r="G6" s="190"/>
      <c r="H6" s="190"/>
      <c r="I6" s="190"/>
      <c r="J6" s="190"/>
      <c r="K6" s="190"/>
      <c r="L6" s="190"/>
      <c r="M6" s="191"/>
    </row>
    <row r="7" spans="1:17" s="8" customFormat="1" ht="20.100000000000001" customHeight="1" x14ac:dyDescent="0.2">
      <c r="A7" s="196"/>
      <c r="B7" s="192"/>
      <c r="C7" s="193"/>
      <c r="D7" s="193"/>
      <c r="E7" s="193"/>
      <c r="F7" s="193"/>
      <c r="G7" s="193"/>
      <c r="H7" s="193"/>
      <c r="I7" s="193"/>
      <c r="J7" s="193"/>
      <c r="K7" s="193"/>
      <c r="L7" s="193"/>
      <c r="M7" s="194"/>
    </row>
    <row r="8" spans="1:17" s="8" customFormat="1" ht="20.100000000000001" customHeight="1" x14ac:dyDescent="0.2">
      <c r="A8" s="197" t="str">
        <f>'CHP Systems'!C13</f>
        <v>System 2</v>
      </c>
      <c r="B8" s="198"/>
      <c r="C8" s="199"/>
      <c r="D8" s="199"/>
      <c r="E8" s="199"/>
      <c r="F8" s="199"/>
      <c r="G8" s="199"/>
      <c r="H8" s="199"/>
      <c r="I8" s="199"/>
      <c r="J8" s="199"/>
      <c r="K8" s="199"/>
      <c r="L8" s="199"/>
      <c r="M8" s="200"/>
    </row>
    <row r="9" spans="1:17" s="8" customFormat="1" ht="20.100000000000001" customHeight="1" x14ac:dyDescent="0.2">
      <c r="A9" s="195"/>
      <c r="B9" s="189"/>
      <c r="C9" s="190"/>
      <c r="D9" s="190"/>
      <c r="E9" s="190"/>
      <c r="F9" s="190"/>
      <c r="G9" s="190"/>
      <c r="H9" s="190"/>
      <c r="I9" s="190"/>
      <c r="J9" s="190"/>
      <c r="K9" s="190"/>
      <c r="L9" s="190"/>
      <c r="M9" s="191"/>
    </row>
    <row r="10" spans="1:17" s="8" customFormat="1" ht="20.100000000000001" customHeight="1" x14ac:dyDescent="0.2">
      <c r="A10" s="195"/>
      <c r="B10" s="189"/>
      <c r="C10" s="190"/>
      <c r="D10" s="190"/>
      <c r="E10" s="190"/>
      <c r="F10" s="190"/>
      <c r="G10" s="190"/>
      <c r="H10" s="190"/>
      <c r="I10" s="190"/>
      <c r="J10" s="190"/>
      <c r="K10" s="190"/>
      <c r="L10" s="190"/>
      <c r="M10" s="191"/>
    </row>
    <row r="11" spans="1:17" s="8" customFormat="1" ht="20.100000000000001" customHeight="1" x14ac:dyDescent="0.2">
      <c r="A11" s="195"/>
      <c r="B11" s="189"/>
      <c r="C11" s="190"/>
      <c r="D11" s="190"/>
      <c r="E11" s="190"/>
      <c r="F11" s="190"/>
      <c r="G11" s="190"/>
      <c r="H11" s="190"/>
      <c r="I11" s="190"/>
      <c r="J11" s="190"/>
      <c r="K11" s="190"/>
      <c r="L11" s="190"/>
      <c r="M11" s="191"/>
    </row>
    <row r="12" spans="1:17" s="8" customFormat="1" ht="20.100000000000001" customHeight="1" x14ac:dyDescent="0.2">
      <c r="A12" s="196"/>
      <c r="B12" s="192"/>
      <c r="C12" s="193"/>
      <c r="D12" s="193"/>
      <c r="E12" s="193"/>
      <c r="F12" s="193"/>
      <c r="G12" s="193"/>
      <c r="H12" s="193"/>
      <c r="I12" s="193"/>
      <c r="J12" s="193"/>
      <c r="K12" s="193"/>
      <c r="L12" s="193"/>
      <c r="M12" s="194"/>
    </row>
    <row r="13" spans="1:17" s="8" customFormat="1" ht="20.100000000000001" customHeight="1" x14ac:dyDescent="0.2">
      <c r="A13" s="197" t="str">
        <f>'CHP Systems'!D13</f>
        <v>System 3</v>
      </c>
      <c r="B13" s="198"/>
      <c r="C13" s="199"/>
      <c r="D13" s="199"/>
      <c r="E13" s="199"/>
      <c r="F13" s="199"/>
      <c r="G13" s="199"/>
      <c r="H13" s="199"/>
      <c r="I13" s="199"/>
      <c r="J13" s="199"/>
      <c r="K13" s="199"/>
      <c r="L13" s="199"/>
      <c r="M13" s="200"/>
    </row>
    <row r="14" spans="1:17" s="8" customFormat="1" ht="20.100000000000001" customHeight="1" x14ac:dyDescent="0.2">
      <c r="A14" s="195"/>
      <c r="B14" s="189"/>
      <c r="C14" s="190"/>
      <c r="D14" s="190"/>
      <c r="E14" s="190"/>
      <c r="F14" s="190"/>
      <c r="G14" s="190"/>
      <c r="H14" s="190"/>
      <c r="I14" s="190"/>
      <c r="J14" s="190"/>
      <c r="K14" s="190"/>
      <c r="L14" s="190"/>
      <c r="M14" s="191"/>
    </row>
    <row r="15" spans="1:17" s="8" customFormat="1" ht="20.100000000000001" customHeight="1" x14ac:dyDescent="0.2">
      <c r="A15" s="195"/>
      <c r="B15" s="189"/>
      <c r="C15" s="190"/>
      <c r="D15" s="190"/>
      <c r="E15" s="190"/>
      <c r="F15" s="190"/>
      <c r="G15" s="190"/>
      <c r="H15" s="190"/>
      <c r="I15" s="190"/>
      <c r="J15" s="190"/>
      <c r="K15" s="190"/>
      <c r="L15" s="190"/>
      <c r="M15" s="191"/>
    </row>
    <row r="16" spans="1:17" s="8" customFormat="1" ht="20.100000000000001" customHeight="1" x14ac:dyDescent="0.2">
      <c r="A16" s="195"/>
      <c r="B16" s="189"/>
      <c r="C16" s="190"/>
      <c r="D16" s="190"/>
      <c r="E16" s="190"/>
      <c r="F16" s="190"/>
      <c r="G16" s="190"/>
      <c r="H16" s="190"/>
      <c r="I16" s="190"/>
      <c r="J16" s="190"/>
      <c r="K16" s="190"/>
      <c r="L16" s="190"/>
      <c r="M16" s="191"/>
    </row>
    <row r="17" spans="1:13" s="8" customFormat="1" ht="20.100000000000001" customHeight="1" x14ac:dyDescent="0.2">
      <c r="A17" s="196"/>
      <c r="B17" s="192"/>
      <c r="C17" s="193"/>
      <c r="D17" s="193"/>
      <c r="E17" s="193"/>
      <c r="F17" s="193"/>
      <c r="G17" s="193"/>
      <c r="H17" s="193"/>
      <c r="I17" s="193"/>
      <c r="J17" s="193"/>
      <c r="K17" s="193"/>
      <c r="L17" s="193"/>
      <c r="M17" s="194"/>
    </row>
    <row r="18" spans="1:13" s="8" customFormat="1" ht="20.100000000000001" customHeight="1" x14ac:dyDescent="0.2">
      <c r="A18" s="197" t="str">
        <f>'CHP Systems'!E13</f>
        <v>System 4</v>
      </c>
      <c r="B18" s="198"/>
      <c r="C18" s="199"/>
      <c r="D18" s="199"/>
      <c r="E18" s="199"/>
      <c r="F18" s="199"/>
      <c r="G18" s="199"/>
      <c r="H18" s="199"/>
      <c r="I18" s="199"/>
      <c r="J18" s="199"/>
      <c r="K18" s="199"/>
      <c r="L18" s="199"/>
      <c r="M18" s="200"/>
    </row>
    <row r="19" spans="1:13" s="8" customFormat="1" ht="20.100000000000001" customHeight="1" x14ac:dyDescent="0.2">
      <c r="A19" s="195"/>
      <c r="B19" s="189"/>
      <c r="C19" s="190"/>
      <c r="D19" s="190"/>
      <c r="E19" s="190"/>
      <c r="F19" s="190"/>
      <c r="G19" s="190"/>
      <c r="H19" s="190"/>
      <c r="I19" s="190"/>
      <c r="J19" s="190"/>
      <c r="K19" s="190"/>
      <c r="L19" s="190"/>
      <c r="M19" s="191"/>
    </row>
    <row r="20" spans="1:13" s="8" customFormat="1" ht="20.100000000000001" customHeight="1" x14ac:dyDescent="0.2">
      <c r="A20" s="195"/>
      <c r="B20" s="189"/>
      <c r="C20" s="190"/>
      <c r="D20" s="190"/>
      <c r="E20" s="190"/>
      <c r="F20" s="190"/>
      <c r="G20" s="190"/>
      <c r="H20" s="190"/>
      <c r="I20" s="190"/>
      <c r="J20" s="190"/>
      <c r="K20" s="190"/>
      <c r="L20" s="190"/>
      <c r="M20" s="191"/>
    </row>
    <row r="21" spans="1:13" s="8" customFormat="1" ht="20.100000000000001" customHeight="1" x14ac:dyDescent="0.2">
      <c r="A21" s="195"/>
      <c r="B21" s="189"/>
      <c r="C21" s="190"/>
      <c r="D21" s="190"/>
      <c r="E21" s="190"/>
      <c r="F21" s="190"/>
      <c r="G21" s="190"/>
      <c r="H21" s="190"/>
      <c r="I21" s="190"/>
      <c r="J21" s="190"/>
      <c r="K21" s="190"/>
      <c r="L21" s="190"/>
      <c r="M21" s="191"/>
    </row>
    <row r="22" spans="1:13" s="8" customFormat="1" ht="20.100000000000001" customHeight="1" x14ac:dyDescent="0.2">
      <c r="A22" s="196"/>
      <c r="B22" s="192"/>
      <c r="C22" s="193"/>
      <c r="D22" s="193"/>
      <c r="E22" s="193"/>
      <c r="F22" s="193"/>
      <c r="G22" s="193"/>
      <c r="H22" s="193"/>
      <c r="I22" s="193"/>
      <c r="J22" s="193"/>
      <c r="K22" s="193"/>
      <c r="L22" s="193"/>
      <c r="M22" s="194"/>
    </row>
    <row r="23" spans="1:13" s="8" customFormat="1" ht="20.100000000000001" customHeight="1" x14ac:dyDescent="0.2">
      <c r="A23" s="197" t="str">
        <f>'CHP Systems'!F13</f>
        <v>System 5</v>
      </c>
      <c r="B23" s="198"/>
      <c r="C23" s="199"/>
      <c r="D23" s="199"/>
      <c r="E23" s="199"/>
      <c r="F23" s="199"/>
      <c r="G23" s="199"/>
      <c r="H23" s="199"/>
      <c r="I23" s="199"/>
      <c r="J23" s="199"/>
      <c r="K23" s="199"/>
      <c r="L23" s="199"/>
      <c r="M23" s="200"/>
    </row>
    <row r="24" spans="1:13" s="8" customFormat="1" ht="20.100000000000001" customHeight="1" x14ac:dyDescent="0.2">
      <c r="A24" s="195"/>
      <c r="B24" s="189"/>
      <c r="C24" s="190"/>
      <c r="D24" s="190"/>
      <c r="E24" s="190"/>
      <c r="F24" s="190"/>
      <c r="G24" s="190"/>
      <c r="H24" s="190"/>
      <c r="I24" s="190"/>
      <c r="J24" s="190"/>
      <c r="K24" s="190"/>
      <c r="L24" s="190"/>
      <c r="M24" s="191"/>
    </row>
    <row r="25" spans="1:13" s="8" customFormat="1" ht="20.100000000000001" customHeight="1" x14ac:dyDescent="0.2">
      <c r="A25" s="195"/>
      <c r="B25" s="189"/>
      <c r="C25" s="190"/>
      <c r="D25" s="190"/>
      <c r="E25" s="190"/>
      <c r="F25" s="190"/>
      <c r="G25" s="190"/>
      <c r="H25" s="190"/>
      <c r="I25" s="190"/>
      <c r="J25" s="190"/>
      <c r="K25" s="190"/>
      <c r="L25" s="190"/>
      <c r="M25" s="191"/>
    </row>
    <row r="26" spans="1:13" s="8" customFormat="1" ht="20.100000000000001" customHeight="1" x14ac:dyDescent="0.2">
      <c r="A26" s="195"/>
      <c r="B26" s="189"/>
      <c r="C26" s="190"/>
      <c r="D26" s="190"/>
      <c r="E26" s="190"/>
      <c r="F26" s="190"/>
      <c r="G26" s="190"/>
      <c r="H26" s="190"/>
      <c r="I26" s="190"/>
      <c r="J26" s="190"/>
      <c r="K26" s="190"/>
      <c r="L26" s="190"/>
      <c r="M26" s="191"/>
    </row>
    <row r="27" spans="1:13" s="8" customFormat="1" ht="20.100000000000001" customHeight="1" thickBot="1" x14ac:dyDescent="0.25">
      <c r="A27" s="202"/>
      <c r="B27" s="203"/>
      <c r="C27" s="204"/>
      <c r="D27" s="204"/>
      <c r="E27" s="204"/>
      <c r="F27" s="204"/>
      <c r="G27" s="204"/>
      <c r="H27" s="204"/>
      <c r="I27" s="204"/>
      <c r="J27" s="204"/>
      <c r="K27" s="204"/>
      <c r="L27" s="204"/>
      <c r="M27" s="205"/>
    </row>
  </sheetData>
  <mergeCells count="12">
    <mergeCell ref="A18:A22"/>
    <mergeCell ref="B18:M22"/>
    <mergeCell ref="A23:A27"/>
    <mergeCell ref="B23:M27"/>
    <mergeCell ref="A13:A17"/>
    <mergeCell ref="B13:M17"/>
    <mergeCell ref="A1:M1"/>
    <mergeCell ref="B3:M7"/>
    <mergeCell ref="A3:A7"/>
    <mergeCell ref="A8:A12"/>
    <mergeCell ref="B8:M12"/>
    <mergeCell ref="A2:M2"/>
  </mergeCells>
  <printOptions horizontalCentered="1"/>
  <pageMargins left="0.7" right="0.7" top="0.75" bottom="0.75" header="0.3" footer="0.3"/>
  <pageSetup scale="76" orientation="portrait" r:id="rId1"/>
  <headerFooter>
    <oddFooter>&amp;CCONFIDENTIAL AND PROPRIETARY</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FA3FD-59A7-4934-B38D-67ACC4A51254}">
  <dimension ref="A1:B9"/>
  <sheetViews>
    <sheetView workbookViewId="0">
      <selection activeCell="B10" sqref="B10"/>
    </sheetView>
  </sheetViews>
  <sheetFormatPr defaultRowHeight="12.75" x14ac:dyDescent="0.2"/>
  <cols>
    <col min="1" max="1" width="15.85546875" customWidth="1"/>
    <col min="2" max="2" width="15.28515625" customWidth="1"/>
  </cols>
  <sheetData>
    <row r="1" spans="1:2" s="61" customFormat="1" x14ac:dyDescent="0.2"/>
    <row r="2" spans="1:2" ht="28.5" x14ac:dyDescent="0.2">
      <c r="A2" s="19" t="s">
        <v>77</v>
      </c>
      <c r="B2" s="19" t="s">
        <v>82</v>
      </c>
    </row>
    <row r="3" spans="1:2" ht="28.5" x14ac:dyDescent="0.2">
      <c r="A3" s="19" t="s">
        <v>78</v>
      </c>
      <c r="B3" s="19" t="s">
        <v>83</v>
      </c>
    </row>
    <row r="4" spans="1:2" ht="14.25" x14ac:dyDescent="0.2">
      <c r="A4" s="19" t="s">
        <v>79</v>
      </c>
      <c r="B4" s="19" t="s">
        <v>84</v>
      </c>
    </row>
    <row r="5" spans="1:2" ht="28.5" x14ac:dyDescent="0.2">
      <c r="A5" s="19" t="s">
        <v>80</v>
      </c>
      <c r="B5" s="19" t="s">
        <v>85</v>
      </c>
    </row>
    <row r="6" spans="1:2" ht="42.75" x14ac:dyDescent="0.2">
      <c r="A6" s="19" t="s">
        <v>81</v>
      </c>
      <c r="B6" s="19" t="s">
        <v>86</v>
      </c>
    </row>
    <row r="7" spans="1:2" ht="42.75" x14ac:dyDescent="0.2">
      <c r="A7" s="19" t="s">
        <v>94</v>
      </c>
      <c r="B7" s="19" t="s">
        <v>87</v>
      </c>
    </row>
    <row r="8" spans="1:2" ht="28.5" x14ac:dyDescent="0.2">
      <c r="B8" s="19" t="s">
        <v>88</v>
      </c>
    </row>
    <row r="9" spans="1:2" ht="42.75" x14ac:dyDescent="0.2">
      <c r="B9" s="19" t="s">
        <v>94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CHP Systems</vt:lpstr>
      <vt:lpstr>Communications &amp; General </vt:lpstr>
      <vt:lpstr>EDC Interconnection</vt:lpstr>
      <vt:lpstr>Monthly Gas Deliveries</vt:lpstr>
      <vt:lpstr>NGDC Costs &amp; Revenues</vt:lpstr>
      <vt:lpstr>Sheet1</vt:lpstr>
      <vt:lpstr>'CHP Systems'!_Hlk505329887</vt:lpstr>
    </vt:vector>
  </TitlesOfParts>
  <Company>PA Public Utility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Net Metering/Interconnection Report</dc:title>
  <dc:subject>REPORT</dc:subject>
  <dc:creator>COVAGE</dc:creator>
  <cp:lastModifiedBy>Edinger, David</cp:lastModifiedBy>
  <cp:lastPrinted>2018-05-09T18:03:05Z</cp:lastPrinted>
  <dcterms:created xsi:type="dcterms:W3CDTF">2007-08-24T19:41:48Z</dcterms:created>
  <dcterms:modified xsi:type="dcterms:W3CDTF">2018-05-31T17:58:48Z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{AB7D89A9-E7AC-4F35-B2AF-5751D7981BFB}</vt:lpwstr>
  </property>
</Properties>
</file>